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ДонНМУ\ДонНМУ\Расписание\2021_2022\ВЕСНА 2022\"/>
    </mc:Choice>
  </mc:AlternateContent>
  <bookViews>
    <workbookView xWindow="0" yWindow="0" windowWidth="20490" windowHeight="7620" activeTab="4"/>
  </bookViews>
  <sheets>
    <sheet name="Стомат - 1 курс" sheetId="36" r:id="rId1"/>
    <sheet name="Стомат - 2 курс" sheetId="37" r:id="rId2"/>
    <sheet name="Стомат - 3 курс" sheetId="27" r:id="rId3"/>
    <sheet name="Стомат - 4 курс" sheetId="28" r:id="rId4"/>
    <sheet name="Стомат - 5 курс" sheetId="29" r:id="rId5"/>
  </sheets>
  <definedNames>
    <definedName name="_xlnm.Print_Titles" localSheetId="0">'Стомат - 1 курс'!$A:$A</definedName>
    <definedName name="_xlnm.Print_Titles" localSheetId="1">'Стомат - 2 курс'!$A:$A</definedName>
    <definedName name="_xlnm.Print_Titles" localSheetId="2">'Стомат - 3 курс'!#REF!</definedName>
    <definedName name="_xlnm.Print_Titles" localSheetId="3">'Стомат - 4 курс'!$A:$A</definedName>
    <definedName name="_xlnm.Print_Titles" localSheetId="4">'Стомат - 5 курс'!#REF!</definedName>
    <definedName name="_xlnm.Print_Area" localSheetId="0">'Стомат - 1 курс'!$A$1:$BX$74</definedName>
    <definedName name="_xlnm.Print_Area" localSheetId="1">'Стомат - 2 курс'!$A$1:$BX$74</definedName>
    <definedName name="_xlnm.Print_Area" localSheetId="2">'Стомат - 3 курс'!#REF!</definedName>
    <definedName name="_xlnm.Print_Area" localSheetId="3">'Стомат - 4 курс'!$A$1:$CX$14</definedName>
    <definedName name="_xlnm.Print_Area" localSheetId="4">'Стомат - 5 курс'!#REF!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6" i="28" l="1"/>
  <c r="AI33" i="27"/>
  <c r="BV71" i="37" l="1"/>
  <c r="BV72" i="36"/>
  <c r="BS50" i="36"/>
  <c r="BT51" i="36" s="1"/>
  <c r="BU51" i="36" s="1"/>
  <c r="U28" i="29" l="1"/>
  <c r="S28" i="29"/>
  <c r="W26" i="29"/>
  <c r="W25" i="29"/>
  <c r="W24" i="29"/>
  <c r="W23" i="29"/>
  <c r="W22" i="29"/>
  <c r="W21" i="29"/>
  <c r="W20" i="29"/>
  <c r="W19" i="29"/>
  <c r="W18" i="29"/>
  <c r="W46" i="28"/>
  <c r="U46" i="28"/>
  <c r="Y45" i="28"/>
  <c r="Y44" i="28"/>
  <c r="Y43" i="28"/>
  <c r="Y42" i="28"/>
  <c r="Y41" i="28"/>
  <c r="Y40" i="28"/>
  <c r="Y39" i="28"/>
  <c r="Y38" i="28"/>
  <c r="Y30" i="28"/>
  <c r="Y29" i="28"/>
  <c r="Y28" i="28"/>
  <c r="Y24" i="28"/>
  <c r="Y23" i="28"/>
  <c r="Y18" i="28"/>
  <c r="U33" i="27"/>
  <c r="S33" i="27"/>
  <c r="W32" i="27"/>
  <c r="W31" i="27"/>
  <c r="W28" i="27"/>
  <c r="W27" i="27"/>
  <c r="W26" i="27"/>
  <c r="W25" i="27"/>
  <c r="W24" i="27"/>
  <c r="W23" i="27"/>
  <c r="W22" i="27"/>
  <c r="W21" i="27"/>
  <c r="W20" i="27"/>
  <c r="W19" i="27"/>
  <c r="W18" i="27"/>
  <c r="W17" i="27"/>
  <c r="W16" i="27"/>
  <c r="BZ54" i="37" l="1"/>
  <c r="BS54" i="37"/>
  <c r="BZ58" i="36"/>
  <c r="BS58" i="36"/>
  <c r="BM76" i="37"/>
  <c r="BL76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AW76" i="37"/>
  <c r="AV76" i="37"/>
  <c r="AU76" i="37"/>
  <c r="AT76" i="37"/>
  <c r="AS76" i="37"/>
  <c r="AR76" i="37"/>
  <c r="AQ76" i="37"/>
  <c r="AP76" i="37"/>
  <c r="AO76" i="37"/>
  <c r="AN76" i="37"/>
  <c r="AM76" i="37"/>
  <c r="AL76" i="37"/>
  <c r="AK76" i="37"/>
  <c r="AJ76" i="37"/>
  <c r="AI76" i="37"/>
  <c r="AH76" i="37"/>
  <c r="AG76" i="37"/>
  <c r="AF76" i="37"/>
  <c r="AE76" i="37"/>
  <c r="AD76" i="37"/>
  <c r="AC76" i="37"/>
  <c r="AB76" i="37"/>
  <c r="AA76" i="37"/>
  <c r="Z76" i="37"/>
  <c r="Y76" i="37"/>
  <c r="X76" i="37"/>
  <c r="W76" i="37"/>
  <c r="V76" i="37"/>
  <c r="U76" i="37"/>
  <c r="T76" i="37"/>
  <c r="S76" i="37"/>
  <c r="R76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E76" i="37"/>
  <c r="D76" i="37"/>
  <c r="C76" i="37"/>
  <c r="B76" i="37"/>
  <c r="BZ66" i="37"/>
  <c r="BZ62" i="37"/>
  <c r="BS62" i="37"/>
  <c r="BT63" i="37" s="1"/>
  <c r="BU63" i="37" s="1"/>
  <c r="BZ58" i="37"/>
  <c r="BS58" i="37"/>
  <c r="BT59" i="37" s="1"/>
  <c r="BU59" i="37" s="1"/>
  <c r="BZ50" i="37"/>
  <c r="BS50" i="37"/>
  <c r="BT52" i="37" s="1"/>
  <c r="BU52" i="37" s="1"/>
  <c r="BZ46" i="37"/>
  <c r="BS46" i="37"/>
  <c r="BT48" i="37" s="1"/>
  <c r="BU48" i="37" s="1"/>
  <c r="BZ42" i="37"/>
  <c r="BS42" i="37"/>
  <c r="BZ38" i="37"/>
  <c r="BS38" i="37"/>
  <c r="BT39" i="37" s="1"/>
  <c r="BU39" i="37" s="1"/>
  <c r="BZ34" i="37"/>
  <c r="BS34" i="37"/>
  <c r="BT35" i="37" s="1"/>
  <c r="BU35" i="37" s="1"/>
  <c r="BZ30" i="37"/>
  <c r="BS30" i="37"/>
  <c r="BT31" i="37" s="1"/>
  <c r="BU31" i="37" s="1"/>
  <c r="BZ26" i="37"/>
  <c r="BS26" i="37"/>
  <c r="BZ22" i="37"/>
  <c r="BS22" i="37"/>
  <c r="BZ18" i="37"/>
  <c r="BS18" i="37"/>
  <c r="BZ14" i="37"/>
  <c r="BS14" i="37"/>
  <c r="BT15" i="37" s="1"/>
  <c r="BU15" i="37" s="1"/>
  <c r="BZ10" i="37"/>
  <c r="BS10" i="37"/>
  <c r="BT12" i="37" s="1"/>
  <c r="BU12" i="37" s="1"/>
  <c r="BZ6" i="37"/>
  <c r="BS6" i="37"/>
  <c r="BT8" i="37" s="1"/>
  <c r="BM76" i="36"/>
  <c r="BL76" i="36"/>
  <c r="BK76" i="36"/>
  <c r="BJ76" i="36"/>
  <c r="BI76" i="36"/>
  <c r="BH76" i="36"/>
  <c r="BG76" i="36"/>
  <c r="BF76" i="36"/>
  <c r="BE76" i="36"/>
  <c r="BD76" i="36"/>
  <c r="BC76" i="36"/>
  <c r="BB76" i="36"/>
  <c r="BA76" i="36"/>
  <c r="AZ76" i="36"/>
  <c r="AY76" i="36"/>
  <c r="AX76" i="36"/>
  <c r="AW76" i="36"/>
  <c r="AV76" i="36"/>
  <c r="AU76" i="36"/>
  <c r="AT76" i="36"/>
  <c r="AS76" i="36"/>
  <c r="AR76" i="36"/>
  <c r="AQ76" i="36"/>
  <c r="AP76" i="36"/>
  <c r="AO76" i="36"/>
  <c r="AN76" i="36"/>
  <c r="AM76" i="36"/>
  <c r="AL76" i="36"/>
  <c r="AK76" i="36"/>
  <c r="AJ76" i="36"/>
  <c r="AI76" i="36"/>
  <c r="AH76" i="36"/>
  <c r="AG76" i="36"/>
  <c r="AF76" i="36"/>
  <c r="AE76" i="36"/>
  <c r="AD76" i="36"/>
  <c r="AC76" i="36"/>
  <c r="AB76" i="36"/>
  <c r="AA76" i="36"/>
  <c r="Z76" i="36"/>
  <c r="Y76" i="36"/>
  <c r="X76" i="36"/>
  <c r="W76" i="36"/>
  <c r="V76" i="36"/>
  <c r="U76" i="36"/>
  <c r="T76" i="36"/>
  <c r="S76" i="36"/>
  <c r="R76" i="36"/>
  <c r="Q76" i="36"/>
  <c r="P76" i="36"/>
  <c r="O76" i="36"/>
  <c r="N76" i="36"/>
  <c r="M76" i="36"/>
  <c r="L76" i="36"/>
  <c r="K76" i="36"/>
  <c r="J76" i="36"/>
  <c r="I76" i="36"/>
  <c r="H76" i="36"/>
  <c r="G76" i="36"/>
  <c r="F76" i="36"/>
  <c r="E76" i="36"/>
  <c r="D76" i="36"/>
  <c r="C76" i="36"/>
  <c r="B76" i="36"/>
  <c r="BZ66" i="36"/>
  <c r="BZ62" i="36"/>
  <c r="BS62" i="36"/>
  <c r="BZ54" i="36"/>
  <c r="BS54" i="36"/>
  <c r="BT55" i="36" s="1"/>
  <c r="BZ50" i="36"/>
  <c r="BZ46" i="36"/>
  <c r="BS46" i="36"/>
  <c r="BT47" i="36" s="1"/>
  <c r="BU47" i="36" s="1"/>
  <c r="BZ42" i="36"/>
  <c r="BS42" i="36"/>
  <c r="BZ38" i="36"/>
  <c r="BS38" i="36"/>
  <c r="BT39" i="36" s="1"/>
  <c r="BU39" i="36" s="1"/>
  <c r="BZ34" i="36"/>
  <c r="BS34" i="36"/>
  <c r="BT36" i="36" s="1"/>
  <c r="BU36" i="36" s="1"/>
  <c r="BZ30" i="36"/>
  <c r="BS30" i="36"/>
  <c r="BT31" i="36" s="1"/>
  <c r="BU31" i="36" s="1"/>
  <c r="BZ26" i="36"/>
  <c r="BS26" i="36"/>
  <c r="BT27" i="36" s="1"/>
  <c r="BU27" i="36" s="1"/>
  <c r="BZ22" i="36"/>
  <c r="BS22" i="36"/>
  <c r="BZ18" i="36"/>
  <c r="BS18" i="36"/>
  <c r="BT19" i="36" s="1"/>
  <c r="BU19" i="36" s="1"/>
  <c r="BZ14" i="36"/>
  <c r="BS14" i="36"/>
  <c r="BT15" i="36" s="1"/>
  <c r="BU15" i="36" s="1"/>
  <c r="BZ10" i="36"/>
  <c r="BS10" i="36"/>
  <c r="BT11" i="36" s="1"/>
  <c r="BU11" i="36" s="1"/>
  <c r="BZ6" i="36"/>
  <c r="BS6" i="36"/>
  <c r="BT71" i="37" l="1"/>
  <c r="BT73" i="37" s="1"/>
  <c r="BU8" i="37"/>
  <c r="BT71" i="36"/>
  <c r="BT73" i="36" s="1"/>
  <c r="BU55" i="36"/>
</calcChain>
</file>

<file path=xl/sharedStrings.xml><?xml version="1.0" encoding="utf-8"?>
<sst xmlns="http://schemas.openxmlformats.org/spreadsheetml/2006/main" count="850" uniqueCount="132">
  <si>
    <t>Пн</t>
  </si>
  <si>
    <t>Вт</t>
  </si>
  <si>
    <t>Ср</t>
  </si>
  <si>
    <t>Чт</t>
  </si>
  <si>
    <t>Пт</t>
  </si>
  <si>
    <t>Сб</t>
  </si>
  <si>
    <t>Дисципліна</t>
  </si>
  <si>
    <t>Кількість годин</t>
  </si>
  <si>
    <t>Семестр</t>
  </si>
  <si>
    <t>Кількість днів на семестр</t>
  </si>
  <si>
    <t>Тривалість</t>
  </si>
  <si>
    <t>Форма контролю</t>
  </si>
  <si>
    <t>за навч. рік</t>
  </si>
  <si>
    <t>1-2</t>
  </si>
  <si>
    <t>Примітки:</t>
  </si>
  <si>
    <t>Умовні позначки</t>
  </si>
  <si>
    <t>вивчення дисципліни в поточному семестрі не передбачено</t>
  </si>
  <si>
    <t>вивчення дисципліни відюувається за окремим графіком</t>
  </si>
  <si>
    <t>(усі)</t>
  </si>
  <si>
    <t>Фільтри груп</t>
  </si>
  <si>
    <t>Область праворучу створеня для перевірки і для друку не призначена</t>
  </si>
  <si>
    <t>За додатковим розкладом</t>
  </si>
  <si>
    <t>Університетська атестація</t>
  </si>
  <si>
    <t>Гігієна та екологія</t>
  </si>
  <si>
    <t>Іноземна мова за професійним спрямуванням</t>
  </si>
  <si>
    <t>1+2</t>
  </si>
  <si>
    <t>залік</t>
  </si>
  <si>
    <t>Підготовка офіцерів запасу</t>
  </si>
  <si>
    <t>Філософія</t>
  </si>
  <si>
    <t>Медична та біологічна фізика</t>
  </si>
  <si>
    <t>Фізіологія</t>
  </si>
  <si>
    <t>Мікробіологія, вірусологія, імунологія</t>
  </si>
  <si>
    <t>Фізичне виховання</t>
  </si>
  <si>
    <t>завершена</t>
  </si>
  <si>
    <t>перехідна</t>
  </si>
  <si>
    <t>Анатомія людини</t>
  </si>
  <si>
    <t>Клінічна анатомія та оперативна хірургія</t>
  </si>
  <si>
    <t>Біологічна та біоорганічна хімія</t>
  </si>
  <si>
    <t>Кількість занять
(з ПМК)</t>
  </si>
  <si>
    <t>Кількість занять на семестр</t>
  </si>
  <si>
    <t>Іноземна мова</t>
  </si>
  <si>
    <t>державні свята та вихідні дні</t>
  </si>
  <si>
    <t>Латинська мова та медична термінологія</t>
  </si>
  <si>
    <t>Історія України та української культури</t>
  </si>
  <si>
    <t>Історія медицини</t>
  </si>
  <si>
    <t>Безпека життєдіяльності, основи біоетики та біобезпеки</t>
  </si>
  <si>
    <t>Медична біологія</t>
  </si>
  <si>
    <t>Медична хімія</t>
  </si>
  <si>
    <t>Гістологія, цитологія, ембріологія</t>
  </si>
  <si>
    <t>Канікулярний період</t>
  </si>
  <si>
    <t>Практична підготовка</t>
  </si>
  <si>
    <t>Кількість днів</t>
  </si>
  <si>
    <t>За навчальний рік</t>
  </si>
  <si>
    <t>ПМК</t>
  </si>
  <si>
    <t>Внутрішня медицина</t>
  </si>
  <si>
    <t>Хірургія</t>
  </si>
  <si>
    <t>Соціальна медицина, громадське здоров'я</t>
  </si>
  <si>
    <t>Педіатрія</t>
  </si>
  <si>
    <t>Фтизіатрія</t>
  </si>
  <si>
    <t>Додатковий термін для завершення окремих дисциплін</t>
  </si>
  <si>
    <t>Групи</t>
  </si>
  <si>
    <t>Нейрохірургія</t>
  </si>
  <si>
    <t>Екстрена та невідкладна медична допомога</t>
  </si>
  <si>
    <t>Оториноларингологія</t>
  </si>
  <si>
    <t>Офтальмологія</t>
  </si>
  <si>
    <t>Психіатрія, наркологія</t>
  </si>
  <si>
    <t>Дерматологія, венерологія</t>
  </si>
  <si>
    <t>Фізична реабілітація, спортивна медицина</t>
  </si>
  <si>
    <t>Медичне право України</t>
  </si>
  <si>
    <t>Медична інформатика</t>
  </si>
  <si>
    <t>Патоморфологія</t>
  </si>
  <si>
    <t>Патофізіологія</t>
  </si>
  <si>
    <t>Фармакологія</t>
  </si>
  <si>
    <t>Пропедевтика внутрішньої медицини</t>
  </si>
  <si>
    <t>Радіологія</t>
  </si>
  <si>
    <t>Охорона праці в галузі</t>
  </si>
  <si>
    <t>Профілактика стоматологічних захворювань</t>
  </si>
  <si>
    <t>Терапевтична стоматологія</t>
  </si>
  <si>
    <t>Хірургічна стоматологія</t>
  </si>
  <si>
    <t>Ортопедична стоматологія</t>
  </si>
  <si>
    <t>Ортодонтія</t>
  </si>
  <si>
    <t>Ендокринологія</t>
  </si>
  <si>
    <t>Дитяча терапевтична стоматологія</t>
  </si>
  <si>
    <t>Дитяча хірургічна стоматологія</t>
  </si>
  <si>
    <t>КВ Немедикаментозні методи лікування</t>
  </si>
  <si>
    <t>Українська мова за професійним спрмяуванням</t>
  </si>
  <si>
    <t>КВ Основи психології, основи педагогіки</t>
  </si>
  <si>
    <t>Пропедевтика терапевтичної стоматології</t>
  </si>
  <si>
    <t>Пропедевтика ортопедичної стоматології</t>
  </si>
  <si>
    <t>Пропедевтика дитячої терапевтичної стоматології</t>
  </si>
  <si>
    <t>КВ Іноземна мова за професійним спрмяуванням</t>
  </si>
  <si>
    <t>Лютий 2022</t>
  </si>
  <si>
    <t>Березень 2022</t>
  </si>
  <si>
    <t>Квітень 2022</t>
  </si>
  <si>
    <t>Травень 2022</t>
  </si>
  <si>
    <t>Червень 2022</t>
  </si>
  <si>
    <t>"ЗАТВЕРДЖУЮ"                    В.о. ректора ДНМУ
________О.І. Герасименко
"__" ___________ 2022 р.</t>
  </si>
  <si>
    <t>РОЗКЛАД
занять студентів 3-го курсу стоматологічного факультету
на весняний семестр 2021/2022 навчального року</t>
  </si>
  <si>
    <t>Крок - 1</t>
  </si>
  <si>
    <t>ПК</t>
  </si>
  <si>
    <t>Судова медицина(стомат).Медичне право України</t>
  </si>
  <si>
    <t>Судова медицина(стомат)</t>
  </si>
  <si>
    <t>КВ Іноземна мова за професійним спрямуванням</t>
  </si>
  <si>
    <t>РОЗКЛАД
занять студентів 4-го курсу стоматологічного факультету
на весняний семестр 2021/2022 навчального року</t>
  </si>
  <si>
    <t>Внутрішня медицина, у т.ч. інфекційні хвороби,епідеміологія,клінічна фармакологія</t>
  </si>
  <si>
    <t>внутрішня медицина</t>
  </si>
  <si>
    <t>інфекційні хвороби</t>
  </si>
  <si>
    <t>епідеміологія</t>
  </si>
  <si>
    <t>клінічна фармакологія</t>
  </si>
  <si>
    <t>Хірургія, в тч</t>
  </si>
  <si>
    <t>онкологія</t>
  </si>
  <si>
    <t xml:space="preserve">Акушерство </t>
  </si>
  <si>
    <t>Загальна медична практика</t>
  </si>
  <si>
    <t xml:space="preserve">Медична психологія </t>
  </si>
  <si>
    <t>Неврологія</t>
  </si>
  <si>
    <t>КВ Акутуальні проблеми фізіотерапії, курортології та реабілітації</t>
  </si>
  <si>
    <t>РОЗКЛАД
занять студентів 5-го курсу стоматологічного факультету
на весняний семестр 2021/2022 навчального року</t>
  </si>
  <si>
    <t>Хирургічна стоматологія</t>
  </si>
  <si>
    <t>Ортопедична стоматологія,у т.ч. імплантологія</t>
  </si>
  <si>
    <t xml:space="preserve"> Дитяча терапевтична стоматологія</t>
  </si>
  <si>
    <t>Соціальна медицина,громадське здоров"я</t>
  </si>
  <si>
    <t>Виробнича стоматологічна практика</t>
  </si>
  <si>
    <t>Соціальна медицина, громадське здоров`я</t>
  </si>
  <si>
    <t>Медична психологія</t>
  </si>
  <si>
    <t>"ЗАТВЕРДЖУЮ"                                                    В.о. ректора ДНМУ
________О.І. Герасименко
"__" ___________ 2022 р.</t>
  </si>
  <si>
    <t>Ортопедична стоматологія, в т.ч. імплантологія</t>
  </si>
  <si>
    <t>Немедикаментозні методи лікування</t>
  </si>
  <si>
    <t xml:space="preserve">           </t>
  </si>
  <si>
    <t>1--2</t>
  </si>
  <si>
    <t>РОЗКЛАД
занять студентів 1-го курсу стоматологічного факультету
на весняний семестр 2021/2022 навчального року</t>
  </si>
  <si>
    <t>РОЗКЛАД
занять студентів 2-го курсу стоматологічного факультету
на весняний семестр 2021/2022 навчального року</t>
  </si>
  <si>
    <t>Ендокри-нологія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</si>
</sst>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8"/>
      <color theme="0"/>
      <name val="Calibri"/>
      <family val="2"/>
      <charset val="204"/>
      <scheme val="minor"/>
    </font>
    <font>
      <b/>
      <sz val="12"/>
      <name val="Georgia"/>
      <family val="1"/>
      <charset val="204"/>
    </font>
    <font>
      <sz val="11"/>
      <color theme="1"/>
      <name val="Georgia"/>
      <family val="1"/>
      <charset val="204"/>
    </font>
    <font>
      <b/>
      <i/>
      <sz val="12"/>
      <color theme="1"/>
      <name val="Georgia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Georgia"/>
      <family val="1"/>
      <charset val="204"/>
    </font>
    <font>
      <b/>
      <sz val="14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  <font>
      <b/>
      <sz val="18"/>
      <color theme="1"/>
      <name val="Georgia"/>
      <family val="1"/>
      <charset val="204"/>
    </font>
    <font>
      <b/>
      <sz val="28"/>
      <color theme="1"/>
      <name val="Georgia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0"/>
      <color theme="1"/>
      <name val="Georgia"/>
      <family val="1"/>
      <charset val="204"/>
    </font>
    <font>
      <b/>
      <i/>
      <sz val="11"/>
      <color theme="1"/>
      <name val="Georgia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/>
    <xf numFmtId="0" fontId="0" fillId="2" borderId="0" xfId="0" applyFill="1"/>
    <xf numFmtId="0" fontId="3" fillId="0" borderId="0" xfId="0" applyFont="1" applyBorder="1" applyAlignment="1">
      <alignment vertical="center"/>
    </xf>
    <xf numFmtId="0" fontId="15" fillId="4" borderId="27" xfId="0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40" xfId="0" applyNumberFormat="1" applyFont="1" applyFill="1" applyBorder="1" applyAlignment="1">
      <alignment horizontal="center" vertical="center"/>
    </xf>
    <xf numFmtId="164" fontId="18" fillId="7" borderId="26" xfId="0" applyNumberFormat="1" applyFont="1" applyFill="1" applyBorder="1" applyAlignment="1">
      <alignment horizontal="center" vertical="center"/>
    </xf>
    <xf numFmtId="164" fontId="18" fillId="7" borderId="7" xfId="0" applyNumberFormat="1" applyFont="1" applyFill="1" applyBorder="1" applyAlignment="1">
      <alignment horizontal="center" vertical="center"/>
    </xf>
    <xf numFmtId="164" fontId="18" fillId="7" borderId="8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 applyBorder="1"/>
    <xf numFmtId="0" fontId="21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Alignment="1">
      <alignment horizontal="right"/>
    </xf>
    <xf numFmtId="0" fontId="20" fillId="0" borderId="1" xfId="0" quotePrefix="1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7" fillId="0" borderId="0" xfId="0" applyFont="1" applyFill="1"/>
    <xf numFmtId="164" fontId="18" fillId="0" borderId="26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0" fillId="0" borderId="29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6" borderId="22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0" fillId="8" borderId="0" xfId="0" applyFill="1" applyBorder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49" fontId="20" fillId="10" borderId="6" xfId="0" quotePrefix="1" applyNumberFormat="1" applyFont="1" applyFill="1" applyBorder="1" applyAlignment="1">
      <alignment horizontal="center"/>
    </xf>
    <xf numFmtId="49" fontId="20" fillId="10" borderId="7" xfId="0" quotePrefix="1" applyNumberFormat="1" applyFont="1" applyFill="1" applyBorder="1" applyAlignment="1">
      <alignment horizontal="center"/>
    </xf>
    <xf numFmtId="49" fontId="20" fillId="10" borderId="8" xfId="0" quotePrefix="1" applyNumberFormat="1" applyFont="1" applyFill="1" applyBorder="1" applyAlignment="1">
      <alignment horizontal="center"/>
    </xf>
    <xf numFmtId="49" fontId="20" fillId="10" borderId="7" xfId="0" applyNumberFormat="1" applyFont="1" applyFill="1" applyBorder="1" applyAlignment="1">
      <alignment horizontal="center"/>
    </xf>
    <xf numFmtId="49" fontId="20" fillId="10" borderId="8" xfId="0" applyNumberFormat="1" applyFont="1" applyFill="1" applyBorder="1" applyAlignment="1">
      <alignment horizontal="center"/>
    </xf>
    <xf numFmtId="49" fontId="20" fillId="10" borderId="6" xfId="0" applyNumberFormat="1" applyFont="1" applyFill="1" applyBorder="1" applyAlignment="1">
      <alignment horizontal="center"/>
    </xf>
    <xf numFmtId="49" fontId="40" fillId="10" borderId="7" xfId="0" quotePrefix="1" applyNumberFormat="1" applyFont="1" applyFill="1" applyBorder="1" applyAlignment="1">
      <alignment horizontal="left"/>
    </xf>
    <xf numFmtId="49" fontId="40" fillId="10" borderId="7" xfId="0" quotePrefix="1" applyNumberFormat="1" applyFont="1" applyFill="1" applyBorder="1" applyAlignment="1">
      <alignment horizontal="center"/>
    </xf>
    <xf numFmtId="49" fontId="40" fillId="10" borderId="7" xfId="0" applyNumberFormat="1" applyFont="1" applyFill="1" applyBorder="1" applyAlignment="1">
      <alignment horizontal="center"/>
    </xf>
    <xf numFmtId="49" fontId="40" fillId="10" borderId="8" xfId="0" quotePrefix="1" applyNumberFormat="1" applyFont="1" applyFill="1" applyBorder="1" applyAlignment="1">
      <alignment horizontal="center"/>
    </xf>
    <xf numFmtId="49" fontId="40" fillId="10" borderId="6" xfId="0" quotePrefix="1" applyNumberFormat="1" applyFont="1" applyFill="1" applyBorder="1" applyAlignment="1">
      <alignment horizontal="center"/>
    </xf>
    <xf numFmtId="49" fontId="40" fillId="7" borderId="7" xfId="0" applyNumberFormat="1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9" fontId="20" fillId="7" borderId="8" xfId="0" applyNumberFormat="1" applyFont="1" applyFill="1" applyBorder="1" applyAlignment="1">
      <alignment horizontal="center"/>
    </xf>
    <xf numFmtId="49" fontId="20" fillId="7" borderId="26" xfId="0" applyNumberFormat="1" applyFont="1" applyFill="1" applyBorder="1" applyAlignment="1">
      <alignment horizontal="center"/>
    </xf>
    <xf numFmtId="49" fontId="20" fillId="10" borderId="9" xfId="0" quotePrefix="1" applyNumberFormat="1" applyFont="1" applyFill="1" applyBorder="1" applyAlignment="1">
      <alignment horizontal="center"/>
    </xf>
    <xf numFmtId="49" fontId="20" fillId="10" borderId="1" xfId="0" applyNumberFormat="1" applyFont="1" applyFill="1" applyBorder="1" applyAlignment="1">
      <alignment horizontal="center"/>
    </xf>
    <xf numFmtId="49" fontId="20" fillId="10" borderId="10" xfId="0" quotePrefix="1" applyNumberFormat="1" applyFont="1" applyFill="1" applyBorder="1" applyAlignment="1">
      <alignment horizontal="center"/>
    </xf>
    <xf numFmtId="49" fontId="20" fillId="10" borderId="1" xfId="0" quotePrefix="1" applyNumberFormat="1" applyFont="1" applyFill="1" applyBorder="1" applyAlignment="1">
      <alignment horizontal="center"/>
    </xf>
    <xf numFmtId="49" fontId="20" fillId="10" borderId="10" xfId="0" applyNumberFormat="1" applyFont="1" applyFill="1" applyBorder="1" applyAlignment="1">
      <alignment horizontal="center"/>
    </xf>
    <xf numFmtId="49" fontId="20" fillId="10" borderId="9" xfId="0" applyNumberFormat="1" applyFont="1" applyFill="1" applyBorder="1" applyAlignment="1">
      <alignment horizontal="center"/>
    </xf>
    <xf numFmtId="49" fontId="40" fillId="10" borderId="1" xfId="0" quotePrefix="1" applyNumberFormat="1" applyFont="1" applyFill="1" applyBorder="1" applyAlignment="1">
      <alignment horizontal="center"/>
    </xf>
    <xf numFmtId="49" fontId="40" fillId="10" borderId="1" xfId="0" applyNumberFormat="1" applyFont="1" applyFill="1" applyBorder="1" applyAlignment="1">
      <alignment horizontal="center"/>
    </xf>
    <xf numFmtId="49" fontId="40" fillId="10" borderId="10" xfId="0" quotePrefix="1" applyNumberFormat="1" applyFont="1" applyFill="1" applyBorder="1" applyAlignment="1">
      <alignment horizontal="center"/>
    </xf>
    <xf numFmtId="49" fontId="40" fillId="10" borderId="9" xfId="0" quotePrefix="1" applyNumberFormat="1" applyFont="1" applyFill="1" applyBorder="1" applyAlignment="1">
      <alignment horizontal="center"/>
    </xf>
    <xf numFmtId="49" fontId="40" fillId="7" borderId="1" xfId="0" applyNumberFormat="1" applyFont="1" applyFill="1" applyBorder="1" applyAlignment="1">
      <alignment horizontal="center"/>
    </xf>
    <xf numFmtId="49" fontId="20" fillId="7" borderId="1" xfId="0" applyNumberFormat="1" applyFont="1" applyFill="1" applyBorder="1" applyAlignment="1">
      <alignment horizontal="center"/>
    </xf>
    <xf numFmtId="49" fontId="20" fillId="7" borderId="10" xfId="0" applyNumberFormat="1" applyFont="1" applyFill="1" applyBorder="1" applyAlignment="1">
      <alignment horizontal="center"/>
    </xf>
    <xf numFmtId="49" fontId="20" fillId="7" borderId="24" xfId="0" applyNumberFormat="1" applyFont="1" applyFill="1" applyBorder="1" applyAlignment="1">
      <alignment horizontal="center"/>
    </xf>
    <xf numFmtId="49" fontId="40" fillId="10" borderId="10" xfId="0" applyNumberFormat="1" applyFont="1" applyFill="1" applyBorder="1" applyAlignment="1">
      <alignment horizontal="center"/>
    </xf>
    <xf numFmtId="49" fontId="40" fillId="10" borderId="9" xfId="0" applyNumberFormat="1" applyFont="1" applyFill="1" applyBorder="1" applyAlignment="1">
      <alignment horizontal="center"/>
    </xf>
    <xf numFmtId="49" fontId="20" fillId="10" borderId="11" xfId="0" applyNumberFormat="1" applyFont="1" applyFill="1" applyBorder="1" applyAlignment="1">
      <alignment horizontal="center"/>
    </xf>
    <xf numFmtId="49" fontId="20" fillId="10" borderId="12" xfId="0" applyNumberFormat="1" applyFont="1" applyFill="1" applyBorder="1" applyAlignment="1">
      <alignment horizontal="center"/>
    </xf>
    <xf numFmtId="49" fontId="20" fillId="10" borderId="13" xfId="0" applyNumberFormat="1" applyFont="1" applyFill="1" applyBorder="1" applyAlignment="1">
      <alignment horizontal="center"/>
    </xf>
    <xf numFmtId="49" fontId="40" fillId="10" borderId="12" xfId="0" applyNumberFormat="1" applyFont="1" applyFill="1" applyBorder="1" applyAlignment="1">
      <alignment horizontal="center"/>
    </xf>
    <xf numFmtId="49" fontId="40" fillId="10" borderId="13" xfId="0" applyNumberFormat="1" applyFont="1" applyFill="1" applyBorder="1" applyAlignment="1">
      <alignment horizontal="center"/>
    </xf>
    <xf numFmtId="49" fontId="40" fillId="10" borderId="11" xfId="0" applyNumberFormat="1" applyFont="1" applyFill="1" applyBorder="1" applyAlignment="1">
      <alignment horizontal="center"/>
    </xf>
    <xf numFmtId="49" fontId="40" fillId="7" borderId="12" xfId="0" applyNumberFormat="1" applyFont="1" applyFill="1" applyBorder="1" applyAlignment="1">
      <alignment horizontal="center"/>
    </xf>
    <xf numFmtId="49" fontId="20" fillId="7" borderId="12" xfId="0" applyNumberFormat="1" applyFont="1" applyFill="1" applyBorder="1" applyAlignment="1">
      <alignment horizontal="center"/>
    </xf>
    <xf numFmtId="49" fontId="20" fillId="7" borderId="13" xfId="0" applyNumberFormat="1" applyFont="1" applyFill="1" applyBorder="1" applyAlignment="1">
      <alignment horizontal="center"/>
    </xf>
    <xf numFmtId="49" fontId="20" fillId="7" borderId="21" xfId="0" applyNumberFormat="1" applyFont="1" applyFill="1" applyBorder="1" applyAlignment="1">
      <alignment horizontal="center"/>
    </xf>
    <xf numFmtId="49" fontId="20" fillId="0" borderId="7" xfId="0" quotePrefix="1" applyNumberFormat="1" applyFont="1" applyFill="1" applyBorder="1" applyAlignment="1">
      <alignment horizontal="center"/>
    </xf>
    <xf numFmtId="49" fontId="20" fillId="0" borderId="8" xfId="0" quotePrefix="1" applyNumberFormat="1" applyFont="1" applyFill="1" applyBorder="1" applyAlignment="1">
      <alignment horizontal="center"/>
    </xf>
    <xf numFmtId="49" fontId="20" fillId="0" borderId="6" xfId="0" quotePrefix="1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40" fillId="7" borderId="7" xfId="0" applyNumberFormat="1" applyFont="1" applyFill="1" applyBorder="1" applyAlignment="1">
      <alignment horizontal="left"/>
    </xf>
    <xf numFmtId="49" fontId="41" fillId="7" borderId="8" xfId="0" applyNumberFormat="1" applyFont="1" applyFill="1" applyBorder="1" applyAlignment="1">
      <alignment horizontal="center"/>
    </xf>
    <xf numFmtId="49" fontId="41" fillId="7" borderId="26" xfId="0" applyNumberFormat="1" applyFont="1" applyFill="1" applyBorder="1" applyAlignment="1">
      <alignment horizontal="center"/>
    </xf>
    <xf numFmtId="49" fontId="20" fillId="0" borderId="9" xfId="0" quotePrefix="1" applyNumberFormat="1" applyFont="1" applyFill="1" applyBorder="1" applyAlignment="1">
      <alignment horizontal="center"/>
    </xf>
    <xf numFmtId="49" fontId="20" fillId="0" borderId="1" xfId="0" quotePrefix="1" applyNumberFormat="1" applyFont="1" applyFill="1" applyBorder="1" applyAlignment="1">
      <alignment horizontal="center"/>
    </xf>
    <xf numFmtId="49" fontId="20" fillId="0" borderId="10" xfId="0" quotePrefix="1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/>
    </xf>
    <xf numFmtId="49" fontId="41" fillId="7" borderId="1" xfId="0" applyNumberFormat="1" applyFont="1" applyFill="1" applyBorder="1" applyAlignment="1">
      <alignment horizontal="center"/>
    </xf>
    <xf numFmtId="49" fontId="41" fillId="7" borderId="10" xfId="0" applyNumberFormat="1" applyFont="1" applyFill="1" applyBorder="1" applyAlignment="1">
      <alignment horizontal="center"/>
    </xf>
    <xf numFmtId="49" fontId="41" fillId="7" borderId="24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41" fillId="7" borderId="12" xfId="0" applyNumberFormat="1" applyFont="1" applyFill="1" applyBorder="1" applyAlignment="1">
      <alignment horizontal="center"/>
    </xf>
    <xf numFmtId="49" fontId="41" fillId="7" borderId="13" xfId="0" applyNumberFormat="1" applyFont="1" applyFill="1" applyBorder="1" applyAlignment="1">
      <alignment horizontal="center"/>
    </xf>
    <xf numFmtId="49" fontId="41" fillId="7" borderId="21" xfId="0" applyNumberFormat="1" applyFont="1" applyFill="1" applyBorder="1" applyAlignment="1">
      <alignment horizontal="center"/>
    </xf>
    <xf numFmtId="49" fontId="20" fillId="7" borderId="7" xfId="0" quotePrefix="1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20" fillId="6" borderId="7" xfId="0" applyNumberFormat="1" applyFont="1" applyFill="1" applyBorder="1" applyAlignment="1">
      <alignment horizontal="center"/>
    </xf>
    <xf numFmtId="49" fontId="20" fillId="6" borderId="8" xfId="0" applyNumberFormat="1" applyFont="1" applyFill="1" applyBorder="1" applyAlignment="1">
      <alignment horizontal="center"/>
    </xf>
    <xf numFmtId="49" fontId="20" fillId="6" borderId="7" xfId="0" quotePrefix="1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1" xfId="0" applyNumberFormat="1" applyFont="1" applyFill="1" applyBorder="1" applyAlignment="1">
      <alignment horizontal="center"/>
    </xf>
    <xf numFmtId="49" fontId="20" fillId="6" borderId="12" xfId="0" applyNumberFormat="1" applyFont="1" applyFill="1" applyBorder="1" applyAlignment="1">
      <alignment horizontal="center"/>
    </xf>
    <xf numFmtId="49" fontId="20" fillId="6" borderId="13" xfId="0" applyNumberFormat="1" applyFont="1" applyFill="1" applyBorder="1" applyAlignment="1">
      <alignment horizontal="center"/>
    </xf>
    <xf numFmtId="49" fontId="20" fillId="6" borderId="6" xfId="0" quotePrefix="1" applyNumberFormat="1" applyFont="1" applyFill="1" applyBorder="1" applyAlignment="1">
      <alignment horizontal="center"/>
    </xf>
    <xf numFmtId="49" fontId="20" fillId="6" borderId="8" xfId="0" quotePrefix="1" applyNumberFormat="1" applyFont="1" applyFill="1" applyBorder="1" applyAlignment="1">
      <alignment horizontal="center"/>
    </xf>
    <xf numFmtId="49" fontId="20" fillId="6" borderId="9" xfId="0" quotePrefix="1" applyNumberFormat="1" applyFont="1" applyFill="1" applyBorder="1" applyAlignment="1">
      <alignment horizontal="center"/>
    </xf>
    <xf numFmtId="49" fontId="20" fillId="6" borderId="1" xfId="0" quotePrefix="1" applyNumberFormat="1" applyFont="1" applyFill="1" applyBorder="1" applyAlignment="1">
      <alignment horizontal="center"/>
    </xf>
    <xf numFmtId="49" fontId="20" fillId="6" borderId="10" xfId="0" quotePrefix="1" applyNumberFormat="1" applyFont="1" applyFill="1" applyBorder="1" applyAlignment="1">
      <alignment horizontal="center"/>
    </xf>
    <xf numFmtId="49" fontId="20" fillId="5" borderId="6" xfId="0" quotePrefix="1" applyNumberFormat="1" applyFont="1" applyFill="1" applyBorder="1" applyAlignment="1">
      <alignment horizontal="center"/>
    </xf>
    <xf numFmtId="49" fontId="20" fillId="5" borderId="7" xfId="0" quotePrefix="1" applyNumberFormat="1" applyFont="1" applyFill="1" applyBorder="1" applyAlignment="1">
      <alignment horizontal="center"/>
    </xf>
    <xf numFmtId="49" fontId="20" fillId="5" borderId="8" xfId="0" quotePrefix="1" applyNumberFormat="1" applyFont="1" applyFill="1" applyBorder="1" applyAlignment="1">
      <alignment horizontal="center"/>
    </xf>
    <xf numFmtId="49" fontId="20" fillId="5" borderId="7" xfId="0" applyNumberFormat="1" applyFont="1" applyFill="1" applyBorder="1" applyAlignment="1">
      <alignment horizontal="center"/>
    </xf>
    <xf numFmtId="49" fontId="20" fillId="5" borderId="9" xfId="0" quotePrefix="1" applyNumberFormat="1" applyFont="1" applyFill="1" applyBorder="1" applyAlignment="1">
      <alignment horizontal="center"/>
    </xf>
    <xf numFmtId="49" fontId="20" fillId="5" borderId="1" xfId="0" quotePrefix="1" applyNumberFormat="1" applyFont="1" applyFill="1" applyBorder="1" applyAlignment="1">
      <alignment horizontal="center"/>
    </xf>
    <xf numFmtId="49" fontId="20" fillId="5" borderId="10" xfId="0" quotePrefix="1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center"/>
    </xf>
    <xf numFmtId="49" fontId="20" fillId="5" borderId="11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center"/>
    </xf>
    <xf numFmtId="49" fontId="20" fillId="5" borderId="13" xfId="0" applyNumberFormat="1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 vertical="center"/>
    </xf>
    <xf numFmtId="49" fontId="39" fillId="0" borderId="6" xfId="0" quotePrefix="1" applyNumberFormat="1" applyFont="1" applyFill="1" applyBorder="1" applyAlignment="1">
      <alignment horizontal="center"/>
    </xf>
    <xf numFmtId="49" fontId="39" fillId="0" borderId="7" xfId="0" quotePrefix="1" applyNumberFormat="1" applyFont="1" applyFill="1" applyBorder="1" applyAlignment="1">
      <alignment horizontal="center"/>
    </xf>
    <xf numFmtId="49" fontId="39" fillId="0" borderId="8" xfId="0" quotePrefix="1" applyNumberFormat="1" applyFont="1" applyFill="1" applyBorder="1" applyAlignment="1">
      <alignment horizontal="center"/>
    </xf>
    <xf numFmtId="49" fontId="39" fillId="0" borderId="7" xfId="0" applyNumberFormat="1" applyFont="1" applyFill="1" applyBorder="1" applyAlignment="1">
      <alignment horizontal="center"/>
    </xf>
    <xf numFmtId="49" fontId="39" fillId="0" borderId="8" xfId="0" applyNumberFormat="1" applyFont="1" applyFill="1" applyBorder="1" applyAlignment="1">
      <alignment horizontal="center"/>
    </xf>
    <xf numFmtId="49" fontId="39" fillId="0" borderId="6" xfId="0" applyNumberFormat="1" applyFont="1" applyFill="1" applyBorder="1" applyAlignment="1">
      <alignment horizontal="center"/>
    </xf>
    <xf numFmtId="49" fontId="35" fillId="0" borderId="7" xfId="0" quotePrefix="1" applyNumberFormat="1" applyFont="1" applyFill="1" applyBorder="1" applyAlignment="1">
      <alignment horizontal="left"/>
    </xf>
    <xf numFmtId="49" fontId="35" fillId="0" borderId="7" xfId="0" quotePrefix="1" applyNumberFormat="1" applyFont="1" applyFill="1" applyBorder="1" applyAlignment="1">
      <alignment horizontal="center"/>
    </xf>
    <xf numFmtId="49" fontId="35" fillId="0" borderId="7" xfId="0" applyNumberFormat="1" applyFont="1" applyFill="1" applyBorder="1" applyAlignment="1">
      <alignment horizontal="center"/>
    </xf>
    <xf numFmtId="49" fontId="35" fillId="0" borderId="8" xfId="0" quotePrefix="1" applyNumberFormat="1" applyFont="1" applyFill="1" applyBorder="1" applyAlignment="1">
      <alignment horizontal="center"/>
    </xf>
    <xf numFmtId="49" fontId="35" fillId="0" borderId="6" xfId="0" quotePrefix="1" applyNumberFormat="1" applyFont="1" applyFill="1" applyBorder="1" applyAlignment="1">
      <alignment horizontal="center"/>
    </xf>
    <xf numFmtId="49" fontId="39" fillId="0" borderId="9" xfId="0" quotePrefix="1" applyNumberFormat="1" applyFont="1" applyFill="1" applyBorder="1" applyAlignment="1">
      <alignment horizontal="center"/>
    </xf>
    <xf numFmtId="49" fontId="39" fillId="0" borderId="1" xfId="0" applyNumberFormat="1" applyFont="1" applyFill="1" applyBorder="1" applyAlignment="1">
      <alignment horizontal="center"/>
    </xf>
    <xf numFmtId="49" fontId="39" fillId="0" borderId="10" xfId="0" quotePrefix="1" applyNumberFormat="1" applyFont="1" applyFill="1" applyBorder="1" applyAlignment="1">
      <alignment horizontal="center"/>
    </xf>
    <xf numFmtId="49" fontId="39" fillId="0" borderId="1" xfId="0" quotePrefix="1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49" fontId="39" fillId="0" borderId="9" xfId="0" applyNumberFormat="1" applyFont="1" applyFill="1" applyBorder="1" applyAlignment="1">
      <alignment horizontal="center"/>
    </xf>
    <xf numFmtId="49" fontId="35" fillId="0" borderId="1" xfId="0" quotePrefix="1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49" fontId="35" fillId="0" borderId="10" xfId="0" quotePrefix="1" applyNumberFormat="1" applyFont="1" applyFill="1" applyBorder="1" applyAlignment="1">
      <alignment horizontal="center"/>
    </xf>
    <xf numFmtId="49" fontId="35" fillId="0" borderId="9" xfId="0" quotePrefix="1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49" fontId="35" fillId="0" borderId="9" xfId="0" applyNumberFormat="1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49" fontId="35" fillId="0" borderId="13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49" fontId="39" fillId="6" borderId="6" xfId="0" quotePrefix="1" applyNumberFormat="1" applyFont="1" applyFill="1" applyBorder="1" applyAlignment="1">
      <alignment horizontal="center"/>
    </xf>
    <xf numFmtId="49" fontId="39" fillId="6" borderId="7" xfId="0" quotePrefix="1" applyNumberFormat="1" applyFont="1" applyFill="1" applyBorder="1" applyAlignment="1">
      <alignment horizontal="center"/>
    </xf>
    <xf numFmtId="49" fontId="39" fillId="6" borderId="8" xfId="0" quotePrefix="1" applyNumberFormat="1" applyFont="1" applyFill="1" applyBorder="1" applyAlignment="1">
      <alignment horizontal="center"/>
    </xf>
    <xf numFmtId="49" fontId="39" fillId="6" borderId="7" xfId="0" applyNumberFormat="1" applyFont="1" applyFill="1" applyBorder="1" applyAlignment="1">
      <alignment horizontal="center"/>
    </xf>
    <xf numFmtId="49" fontId="39" fillId="6" borderId="9" xfId="0" quotePrefix="1" applyNumberFormat="1" applyFont="1" applyFill="1" applyBorder="1" applyAlignment="1">
      <alignment horizontal="center"/>
    </xf>
    <xf numFmtId="49" fontId="39" fillId="6" borderId="1" xfId="0" quotePrefix="1" applyNumberFormat="1" applyFont="1" applyFill="1" applyBorder="1" applyAlignment="1">
      <alignment horizontal="center"/>
    </xf>
    <xf numFmtId="49" fontId="39" fillId="6" borderId="10" xfId="0" quotePrefix="1" applyNumberFormat="1" applyFont="1" applyFill="1" applyBorder="1" applyAlignment="1">
      <alignment horizontal="center"/>
    </xf>
    <xf numFmtId="49" fontId="39" fillId="6" borderId="1" xfId="0" applyNumberFormat="1" applyFont="1" applyFill="1" applyBorder="1" applyAlignment="1">
      <alignment horizontal="center"/>
    </xf>
    <xf numFmtId="49" fontId="39" fillId="6" borderId="9" xfId="0" applyNumberFormat="1" applyFont="1" applyFill="1" applyBorder="1" applyAlignment="1">
      <alignment horizontal="center"/>
    </xf>
    <xf numFmtId="49" fontId="39" fillId="6" borderId="10" xfId="0" applyNumberFormat="1" applyFont="1" applyFill="1" applyBorder="1" applyAlignment="1">
      <alignment horizontal="center"/>
    </xf>
    <xf numFmtId="49" fontId="39" fillId="6" borderId="11" xfId="0" applyNumberFormat="1" applyFont="1" applyFill="1" applyBorder="1" applyAlignment="1">
      <alignment horizontal="center"/>
    </xf>
    <xf numFmtId="49" fontId="39" fillId="6" borderId="12" xfId="0" applyNumberFormat="1" applyFont="1" applyFill="1" applyBorder="1" applyAlignment="1">
      <alignment horizontal="center"/>
    </xf>
    <xf numFmtId="49" fontId="39" fillId="6" borderId="13" xfId="0" applyNumberFormat="1" applyFont="1" applyFill="1" applyBorder="1" applyAlignment="1">
      <alignment horizontal="center"/>
    </xf>
    <xf numFmtId="49" fontId="39" fillId="6" borderId="6" xfId="0" applyNumberFormat="1" applyFont="1" applyFill="1" applyBorder="1" applyAlignment="1">
      <alignment horizontal="center"/>
    </xf>
    <xf numFmtId="49" fontId="39" fillId="6" borderId="8" xfId="0" applyNumberFormat="1" applyFont="1" applyFill="1" applyBorder="1" applyAlignment="1">
      <alignment horizontal="center"/>
    </xf>
    <xf numFmtId="49" fontId="39" fillId="5" borderId="18" xfId="0" quotePrefix="1" applyNumberFormat="1" applyFont="1" applyFill="1" applyBorder="1" applyAlignment="1">
      <alignment horizontal="center"/>
    </xf>
    <xf numFmtId="49" fontId="39" fillId="5" borderId="19" xfId="0" quotePrefix="1" applyNumberFormat="1" applyFont="1" applyFill="1" applyBorder="1" applyAlignment="1">
      <alignment horizontal="center"/>
    </xf>
    <xf numFmtId="49" fontId="39" fillId="5" borderId="20" xfId="0" quotePrefix="1" applyNumberFormat="1" applyFont="1" applyFill="1" applyBorder="1" applyAlignment="1">
      <alignment horizontal="center"/>
    </xf>
    <xf numFmtId="49" fontId="39" fillId="5" borderId="19" xfId="0" applyNumberFormat="1" applyFont="1" applyFill="1" applyBorder="1" applyAlignment="1">
      <alignment horizontal="center"/>
    </xf>
    <xf numFmtId="49" fontId="39" fillId="5" borderId="9" xfId="0" quotePrefix="1" applyNumberFormat="1" applyFont="1" applyFill="1" applyBorder="1" applyAlignment="1">
      <alignment horizontal="center"/>
    </xf>
    <xf numFmtId="49" fontId="39" fillId="5" borderId="1" xfId="0" quotePrefix="1" applyNumberFormat="1" applyFont="1" applyFill="1" applyBorder="1" applyAlignment="1">
      <alignment horizontal="center"/>
    </xf>
    <xf numFmtId="49" fontId="39" fillId="5" borderId="10" xfId="0" quotePrefix="1" applyNumberFormat="1" applyFont="1" applyFill="1" applyBorder="1" applyAlignment="1">
      <alignment horizontal="center"/>
    </xf>
    <xf numFmtId="49" fontId="39" fillId="5" borderId="1" xfId="0" applyNumberFormat="1" applyFont="1" applyFill="1" applyBorder="1" applyAlignment="1">
      <alignment horizontal="center"/>
    </xf>
    <xf numFmtId="49" fontId="39" fillId="5" borderId="9" xfId="0" applyNumberFormat="1" applyFont="1" applyFill="1" applyBorder="1" applyAlignment="1">
      <alignment horizontal="center"/>
    </xf>
    <xf numFmtId="49" fontId="39" fillId="5" borderId="10" xfId="0" applyNumberFormat="1" applyFont="1" applyFill="1" applyBorder="1" applyAlignment="1">
      <alignment horizontal="center"/>
    </xf>
    <xf numFmtId="49" fontId="39" fillId="5" borderId="11" xfId="0" applyNumberFormat="1" applyFont="1" applyFill="1" applyBorder="1" applyAlignment="1">
      <alignment horizontal="center"/>
    </xf>
    <xf numFmtId="49" fontId="39" fillId="5" borderId="12" xfId="0" applyNumberFormat="1" applyFont="1" applyFill="1" applyBorder="1" applyAlignment="1">
      <alignment horizontal="center"/>
    </xf>
    <xf numFmtId="49" fontId="39" fillId="5" borderId="13" xfId="0" applyNumberFormat="1" applyFont="1" applyFill="1" applyBorder="1" applyAlignment="1">
      <alignment horizontal="center"/>
    </xf>
    <xf numFmtId="2" fontId="20" fillId="6" borderId="7" xfId="0" applyNumberFormat="1" applyFont="1" applyFill="1" applyBorder="1" applyAlignment="1">
      <alignment horizontal="center" vertical="center"/>
    </xf>
    <xf numFmtId="2" fontId="20" fillId="6" borderId="19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20" fillId="6" borderId="12" xfId="0" applyNumberFormat="1" applyFont="1" applyFill="1" applyBorder="1" applyAlignment="1">
      <alignment horizontal="center" vertical="center"/>
    </xf>
    <xf numFmtId="2" fontId="20" fillId="5" borderId="7" xfId="0" applyNumberFormat="1" applyFont="1" applyFill="1" applyBorder="1" applyAlignment="1">
      <alignment horizontal="center" vertical="center"/>
    </xf>
    <xf numFmtId="2" fontId="20" fillId="5" borderId="19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2" fontId="20" fillId="5" borderId="12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10" borderId="7" xfId="0" applyNumberFormat="1" applyFont="1" applyFill="1" applyBorder="1" applyAlignment="1">
      <alignment horizontal="center" vertical="center"/>
    </xf>
    <xf numFmtId="2" fontId="20" fillId="10" borderId="19" xfId="0" applyNumberFormat="1" applyFont="1" applyFill="1" applyBorder="1" applyAlignment="1">
      <alignment horizontal="center" vertical="center"/>
    </xf>
    <xf numFmtId="2" fontId="20" fillId="10" borderId="1" xfId="0" applyNumberFormat="1" applyFont="1" applyFill="1" applyBorder="1" applyAlignment="1">
      <alignment horizontal="center" vertical="center"/>
    </xf>
    <xf numFmtId="2" fontId="20" fillId="10" borderId="12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2" fontId="0" fillId="0" borderId="0" xfId="0" applyNumberFormat="1" applyBorder="1" applyAlignment="1">
      <alignment horizontal="center" vertical="center"/>
    </xf>
    <xf numFmtId="49" fontId="20" fillId="0" borderId="38" xfId="0" quotePrefix="1" applyNumberFormat="1" applyFont="1" applyFill="1" applyBorder="1" applyAlignment="1">
      <alignment horizont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8" fillId="6" borderId="6" xfId="0" applyFont="1" applyFill="1" applyBorder="1" applyAlignment="1">
      <alignment horizontal="left" vertical="center" wrapText="1"/>
    </xf>
    <xf numFmtId="0" fontId="28" fillId="6" borderId="18" xfId="0" applyFont="1" applyFill="1" applyBorder="1" applyAlignment="1">
      <alignment horizontal="left" vertical="center" wrapText="1"/>
    </xf>
    <xf numFmtId="0" fontId="28" fillId="6" borderId="9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2" fontId="20" fillId="6" borderId="7" xfId="0" applyNumberFormat="1" applyFont="1" applyFill="1" applyBorder="1" applyAlignment="1">
      <alignment horizontal="center" vertical="center"/>
    </xf>
    <xf numFmtId="2" fontId="20" fillId="6" borderId="19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20" fillId="6" borderId="12" xfId="0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8" fillId="5" borderId="6" xfId="0" applyFont="1" applyFill="1" applyBorder="1" applyAlignment="1">
      <alignment horizontal="left" vertical="center" wrapText="1"/>
    </xf>
    <xf numFmtId="0" fontId="28" fillId="5" borderId="18" xfId="0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horizontal="left" vertical="center" wrapText="1"/>
    </xf>
    <xf numFmtId="0" fontId="28" fillId="5" borderId="11" xfId="0" applyFont="1" applyFill="1" applyBorder="1" applyAlignment="1">
      <alignment horizontal="left" vertical="center" wrapText="1"/>
    </xf>
    <xf numFmtId="0" fontId="19" fillId="5" borderId="26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2" fontId="20" fillId="5" borderId="7" xfId="0" applyNumberFormat="1" applyFont="1" applyFill="1" applyBorder="1" applyAlignment="1">
      <alignment horizontal="center" vertical="center"/>
    </xf>
    <xf numFmtId="2" fontId="20" fillId="5" borderId="19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2" fontId="20" fillId="5" borderId="12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left" vertical="center" wrapText="1"/>
    </xf>
    <xf numFmtId="0" fontId="28" fillId="8" borderId="18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left" vertical="center" wrapText="1"/>
    </xf>
    <xf numFmtId="0" fontId="28" fillId="8" borderId="16" xfId="0" applyFont="1" applyFill="1" applyBorder="1" applyAlignment="1">
      <alignment horizontal="left" vertical="center" wrapText="1"/>
    </xf>
    <xf numFmtId="0" fontId="28" fillId="8" borderId="17" xfId="0" applyFont="1" applyFill="1" applyBorder="1" applyAlignment="1">
      <alignment horizontal="left" vertical="center" wrapText="1"/>
    </xf>
    <xf numFmtId="0" fontId="20" fillId="10" borderId="8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left" vertical="center" wrapText="1"/>
    </xf>
    <xf numFmtId="0" fontId="28" fillId="10" borderId="18" xfId="0" applyFont="1" applyFill="1" applyBorder="1" applyAlignment="1">
      <alignment horizontal="left" vertical="center" wrapText="1"/>
    </xf>
    <xf numFmtId="0" fontId="28" fillId="10" borderId="9" xfId="0" applyFont="1" applyFill="1" applyBorder="1" applyAlignment="1">
      <alignment horizontal="left" vertical="center" wrapText="1"/>
    </xf>
    <xf numFmtId="0" fontId="28" fillId="10" borderId="11" xfId="0" applyFont="1" applyFill="1" applyBorder="1" applyAlignment="1">
      <alignment horizontal="left" vertical="center" wrapText="1"/>
    </xf>
    <xf numFmtId="0" fontId="20" fillId="10" borderId="26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21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2" fontId="20" fillId="10" borderId="7" xfId="0" applyNumberFormat="1" applyFont="1" applyFill="1" applyBorder="1" applyAlignment="1">
      <alignment horizontal="center" vertical="center"/>
    </xf>
    <xf numFmtId="2" fontId="20" fillId="10" borderId="19" xfId="0" applyNumberFormat="1" applyFont="1" applyFill="1" applyBorder="1" applyAlignment="1">
      <alignment horizontal="center" vertical="center"/>
    </xf>
    <xf numFmtId="2" fontId="20" fillId="10" borderId="1" xfId="0" applyNumberFormat="1" applyFont="1" applyFill="1" applyBorder="1" applyAlignment="1">
      <alignment horizontal="center" vertical="center"/>
    </xf>
    <xf numFmtId="2" fontId="20" fillId="10" borderId="12" xfId="0" applyNumberFormat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10" borderId="26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7" fillId="0" borderId="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20" fillId="6" borderId="26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/>
    <xf numFmtId="0" fontId="31" fillId="0" borderId="3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8" borderId="22" xfId="0" applyFont="1" applyFill="1" applyBorder="1" applyAlignment="1">
      <alignment horizontal="left" wrapText="1"/>
    </xf>
    <xf numFmtId="0" fontId="35" fillId="8" borderId="23" xfId="0" applyFont="1" applyFill="1" applyBorder="1" applyAlignment="1">
      <alignment horizontal="left" wrapText="1"/>
    </xf>
    <xf numFmtId="0" fontId="35" fillId="8" borderId="24" xfId="0" applyFont="1" applyFill="1" applyBorder="1" applyAlignment="1">
      <alignment horizontal="left" wrapText="1"/>
    </xf>
    <xf numFmtId="0" fontId="36" fillId="0" borderId="22" xfId="0" applyFont="1" applyFill="1" applyBorder="1" applyAlignment="1">
      <alignment horizontal="right" wrapText="1"/>
    </xf>
    <xf numFmtId="0" fontId="36" fillId="0" borderId="23" xfId="0" applyFont="1" applyFill="1" applyBorder="1" applyAlignment="1">
      <alignment horizontal="right" wrapText="1"/>
    </xf>
    <xf numFmtId="0" fontId="36" fillId="0" borderId="24" xfId="0" applyFont="1" applyFill="1" applyBorder="1" applyAlignment="1">
      <alignment horizontal="right" wrapText="1"/>
    </xf>
    <xf numFmtId="0" fontId="35" fillId="0" borderId="22" xfId="0" applyFont="1" applyFill="1" applyBorder="1" applyAlignment="1">
      <alignment horizontal="left" wrapText="1"/>
    </xf>
    <xf numFmtId="0" fontId="35" fillId="0" borderId="23" xfId="0" applyFont="1" applyFill="1" applyBorder="1" applyAlignment="1">
      <alignment horizontal="left" wrapText="1"/>
    </xf>
    <xf numFmtId="0" fontId="35" fillId="0" borderId="24" xfId="0" applyFont="1" applyFill="1" applyBorder="1" applyAlignment="1">
      <alignment horizontal="left" wrapText="1"/>
    </xf>
    <xf numFmtId="0" fontId="35" fillId="8" borderId="1" xfId="0" applyFont="1" applyFill="1" applyBorder="1" applyAlignment="1">
      <alignment horizontal="left" wrapText="1"/>
    </xf>
    <xf numFmtId="0" fontId="35" fillId="8" borderId="1" xfId="0" applyFont="1" applyFill="1" applyBorder="1" applyAlignment="1">
      <alignment horizontal="left"/>
    </xf>
    <xf numFmtId="0" fontId="20" fillId="9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2" fontId="35" fillId="0" borderId="22" xfId="0" applyNumberFormat="1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right"/>
    </xf>
    <xf numFmtId="0" fontId="36" fillId="0" borderId="23" xfId="0" applyFont="1" applyFill="1" applyBorder="1" applyAlignment="1"/>
    <xf numFmtId="0" fontId="36" fillId="0" borderId="24" xfId="0" applyFont="1" applyFill="1" applyBorder="1" applyAlignment="1"/>
    <xf numFmtId="0" fontId="36" fillId="8" borderId="22" xfId="0" applyFont="1" applyFill="1" applyBorder="1" applyAlignment="1">
      <alignment horizontal="right"/>
    </xf>
    <xf numFmtId="0" fontId="36" fillId="8" borderId="23" xfId="0" applyFont="1" applyFill="1" applyBorder="1" applyAlignment="1">
      <alignment horizontal="right"/>
    </xf>
    <xf numFmtId="0" fontId="36" fillId="8" borderId="24" xfId="0" applyFont="1" applyFill="1" applyBorder="1" applyAlignment="1">
      <alignment horizontal="right"/>
    </xf>
    <xf numFmtId="0" fontId="36" fillId="8" borderId="1" xfId="0" applyFont="1" applyFill="1" applyBorder="1" applyAlignment="1">
      <alignment horizontal="right"/>
    </xf>
    <xf numFmtId="0" fontId="36" fillId="8" borderId="1" xfId="0" applyFont="1" applyFill="1" applyBorder="1" applyAlignment="1">
      <alignment horizontal="right" wrapText="1"/>
    </xf>
    <xf numFmtId="0" fontId="35" fillId="8" borderId="22" xfId="0" applyFont="1" applyFill="1" applyBorder="1" applyAlignment="1">
      <alignment horizontal="left"/>
    </xf>
    <xf numFmtId="0" fontId="35" fillId="8" borderId="23" xfId="0" applyFont="1" applyFill="1" applyBorder="1" applyAlignment="1">
      <alignment horizontal="left"/>
    </xf>
    <xf numFmtId="0" fontId="35" fillId="8" borderId="24" xfId="0" applyFont="1" applyFill="1" applyBorder="1" applyAlignment="1">
      <alignment horizontal="left"/>
    </xf>
    <xf numFmtId="0" fontId="36" fillId="8" borderId="22" xfId="0" applyFont="1" applyFill="1" applyBorder="1" applyAlignment="1">
      <alignment horizontal="right" wrapText="1"/>
    </xf>
    <xf numFmtId="0" fontId="36" fillId="8" borderId="23" xfId="0" applyFont="1" applyFill="1" applyBorder="1" applyAlignment="1">
      <alignment wrapText="1"/>
    </xf>
    <xf numFmtId="0" fontId="36" fillId="8" borderId="24" xfId="0" applyFont="1" applyFill="1" applyBorder="1" applyAlignment="1">
      <alignment wrapText="1"/>
    </xf>
    <xf numFmtId="2" fontId="35" fillId="0" borderId="23" xfId="0" applyNumberFormat="1" applyFont="1" applyFill="1" applyBorder="1" applyAlignment="1">
      <alignment horizontal="center" vertical="center"/>
    </xf>
    <xf numFmtId="2" fontId="35" fillId="0" borderId="24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35" fillId="8" borderId="34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 wrapText="1"/>
    </xf>
    <xf numFmtId="0" fontId="35" fillId="8" borderId="1" xfId="0" applyFont="1" applyFill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vertical="center"/>
    </xf>
    <xf numFmtId="49" fontId="46" fillId="0" borderId="31" xfId="0" applyNumberFormat="1" applyFont="1" applyBorder="1" applyAlignment="1">
      <alignment horizontal="center" vertical="center"/>
    </xf>
    <xf numFmtId="49" fontId="40" fillId="0" borderId="8" xfId="0" quotePrefix="1" applyNumberFormat="1" applyFont="1" applyFill="1" applyBorder="1" applyAlignment="1">
      <alignment horizontal="center"/>
    </xf>
    <xf numFmtId="49" fontId="40" fillId="0" borderId="6" xfId="0" quotePrefix="1" applyNumberFormat="1" applyFont="1" applyFill="1" applyBorder="1" applyAlignment="1">
      <alignment horizontal="center"/>
    </xf>
    <xf numFmtId="49" fontId="40" fillId="0" borderId="7" xfId="0" quotePrefix="1" applyNumberFormat="1" applyFont="1" applyFill="1" applyBorder="1" applyAlignment="1">
      <alignment horizontal="center"/>
    </xf>
    <xf numFmtId="49" fontId="40" fillId="0" borderId="8" xfId="0" applyNumberFormat="1" applyFont="1" applyFill="1" applyBorder="1" applyAlignment="1">
      <alignment horizontal="center"/>
    </xf>
    <xf numFmtId="49" fontId="40" fillId="0" borderId="10" xfId="0" quotePrefix="1" applyNumberFormat="1" applyFont="1" applyFill="1" applyBorder="1" applyAlignment="1">
      <alignment horizontal="center"/>
    </xf>
    <xf numFmtId="49" fontId="40" fillId="0" borderId="9" xfId="0" quotePrefix="1" applyNumberFormat="1" applyFont="1" applyFill="1" applyBorder="1" applyAlignment="1">
      <alignment horizontal="center"/>
    </xf>
    <xf numFmtId="49" fontId="40" fillId="0" borderId="1" xfId="0" quotePrefix="1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40" fillId="0" borderId="9" xfId="0" applyNumberFormat="1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/>
    </xf>
    <xf numFmtId="49" fontId="40" fillId="0" borderId="13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41" fillId="0" borderId="7" xfId="0" applyNumberFormat="1" applyFont="1" applyFill="1" applyBorder="1" applyAlignment="1">
      <alignment horizontal="left"/>
    </xf>
    <xf numFmtId="49" fontId="20" fillId="0" borderId="22" xfId="0" quotePrefix="1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20" fillId="0" borderId="26" xfId="0" quotePrefix="1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6" borderId="33" xfId="0" applyNumberFormat="1" applyFont="1" applyFill="1" applyBorder="1" applyAlignment="1">
      <alignment horizontal="center"/>
    </xf>
    <xf numFmtId="49" fontId="20" fillId="6" borderId="34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164" fontId="18" fillId="0" borderId="6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39" fillId="14" borderId="4" xfId="0" quotePrefix="1" applyNumberFormat="1" applyFont="1" applyFill="1" applyBorder="1" applyAlignment="1">
      <alignment horizontal="center" vertical="center"/>
    </xf>
    <xf numFmtId="49" fontId="39" fillId="14" borderId="14" xfId="0" quotePrefix="1" applyNumberFormat="1" applyFont="1" applyFill="1" applyBorder="1" applyAlignment="1">
      <alignment horizontal="center" vertical="center"/>
    </xf>
    <xf numFmtId="49" fontId="39" fillId="14" borderId="5" xfId="0" quotePrefix="1" applyNumberFormat="1" applyFont="1" applyFill="1" applyBorder="1" applyAlignment="1">
      <alignment horizontal="center" vertical="center"/>
    </xf>
    <xf numFmtId="49" fontId="39" fillId="14" borderId="28" xfId="0" quotePrefix="1" applyNumberFormat="1" applyFont="1" applyFill="1" applyBorder="1" applyAlignment="1">
      <alignment horizontal="center" vertical="center"/>
    </xf>
    <xf numFmtId="49" fontId="39" fillId="14" borderId="0" xfId="0" quotePrefix="1" applyNumberFormat="1" applyFont="1" applyFill="1" applyBorder="1" applyAlignment="1">
      <alignment horizontal="center" vertical="center"/>
    </xf>
    <xf numFmtId="49" fontId="39" fillId="14" borderId="45" xfId="0" quotePrefix="1" applyNumberFormat="1" applyFont="1" applyFill="1" applyBorder="1" applyAlignment="1">
      <alignment horizontal="center" vertical="center"/>
    </xf>
    <xf numFmtId="49" fontId="39" fillId="14" borderId="37" xfId="0" quotePrefix="1" applyNumberFormat="1" applyFont="1" applyFill="1" applyBorder="1" applyAlignment="1">
      <alignment horizontal="center" vertical="center"/>
    </xf>
    <xf numFmtId="49" fontId="39" fillId="14" borderId="27" xfId="0" quotePrefix="1" applyNumberFormat="1" applyFont="1" applyFill="1" applyBorder="1" applyAlignment="1">
      <alignment horizontal="center" vertical="center"/>
    </xf>
    <xf numFmtId="49" fontId="39" fillId="14" borderId="36" xfId="0" quotePrefix="1" applyNumberFormat="1" applyFont="1" applyFill="1" applyBorder="1" applyAlignment="1">
      <alignment horizontal="center" vertical="center"/>
    </xf>
    <xf numFmtId="49" fontId="39" fillId="3" borderId="4" xfId="0" quotePrefix="1" applyNumberFormat="1" applyFont="1" applyFill="1" applyBorder="1" applyAlignment="1">
      <alignment horizontal="center" vertical="center"/>
    </xf>
    <xf numFmtId="49" fontId="39" fillId="3" borderId="28" xfId="0" quotePrefix="1" applyNumberFormat="1" applyFont="1" applyFill="1" applyBorder="1" applyAlignment="1">
      <alignment horizontal="center" vertical="center"/>
    </xf>
    <xf numFmtId="49" fontId="39" fillId="3" borderId="37" xfId="0" quotePrefix="1" applyNumberFormat="1" applyFont="1" applyFill="1" applyBorder="1" applyAlignment="1">
      <alignment horizontal="center" vertical="center"/>
    </xf>
    <xf numFmtId="49" fontId="20" fillId="0" borderId="24" xfId="0" quotePrefix="1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49" fontId="39" fillId="3" borderId="5" xfId="0" quotePrefix="1" applyNumberFormat="1" applyFont="1" applyFill="1" applyBorder="1" applyAlignment="1">
      <alignment horizontal="center" vertical="center"/>
    </xf>
    <xf numFmtId="49" fontId="39" fillId="3" borderId="45" xfId="0" quotePrefix="1" applyNumberFormat="1" applyFont="1" applyFill="1" applyBorder="1" applyAlignment="1">
      <alignment horizontal="center" vertical="center"/>
    </xf>
    <xf numFmtId="49" fontId="39" fillId="3" borderId="36" xfId="0" quotePrefix="1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39" fillId="22" borderId="4" xfId="0" applyNumberFormat="1" applyFont="1" applyFill="1" applyBorder="1" applyAlignment="1">
      <alignment horizontal="center" vertical="center"/>
    </xf>
    <xf numFmtId="49" fontId="39" fillId="22" borderId="14" xfId="0" applyNumberFormat="1" applyFont="1" applyFill="1" applyBorder="1" applyAlignment="1">
      <alignment horizontal="center" vertical="center"/>
    </xf>
    <xf numFmtId="49" fontId="39" fillId="22" borderId="5" xfId="0" applyNumberFormat="1" applyFont="1" applyFill="1" applyBorder="1" applyAlignment="1">
      <alignment horizontal="center" vertical="center"/>
    </xf>
    <xf numFmtId="49" fontId="39" fillId="22" borderId="28" xfId="0" applyNumberFormat="1" applyFont="1" applyFill="1" applyBorder="1" applyAlignment="1">
      <alignment horizontal="center" vertical="center"/>
    </xf>
    <xf numFmtId="49" fontId="39" fillId="22" borderId="0" xfId="0" applyNumberFormat="1" applyFont="1" applyFill="1" applyBorder="1" applyAlignment="1">
      <alignment horizontal="center" vertical="center"/>
    </xf>
    <xf numFmtId="49" fontId="39" fillId="22" borderId="45" xfId="0" applyNumberFormat="1" applyFont="1" applyFill="1" applyBorder="1" applyAlignment="1">
      <alignment horizontal="center" vertical="center"/>
    </xf>
    <xf numFmtId="49" fontId="39" fillId="22" borderId="37" xfId="0" applyNumberFormat="1" applyFont="1" applyFill="1" applyBorder="1" applyAlignment="1">
      <alignment horizontal="center" vertical="center"/>
    </xf>
    <xf numFmtId="49" fontId="39" fillId="22" borderId="27" xfId="0" applyNumberFormat="1" applyFont="1" applyFill="1" applyBorder="1" applyAlignment="1">
      <alignment horizontal="center" vertical="center"/>
    </xf>
    <xf numFmtId="49" fontId="39" fillId="22" borderId="36" xfId="0" applyNumberFormat="1" applyFont="1" applyFill="1" applyBorder="1" applyAlignment="1">
      <alignment horizontal="center" vertical="center"/>
    </xf>
    <xf numFmtId="49" fontId="39" fillId="8" borderId="14" xfId="0" applyNumberFormat="1" applyFont="1" applyFill="1" applyBorder="1" applyAlignment="1">
      <alignment horizontal="center" vertical="center"/>
    </xf>
    <xf numFmtId="49" fontId="39" fillId="8" borderId="0" xfId="0" applyNumberFormat="1" applyFont="1" applyFill="1" applyBorder="1" applyAlignment="1">
      <alignment horizontal="center" vertical="center"/>
    </xf>
    <xf numFmtId="49" fontId="39" fillId="8" borderId="27" xfId="0" applyNumberFormat="1" applyFont="1" applyFill="1" applyBorder="1" applyAlignment="1">
      <alignment horizontal="center" vertical="center"/>
    </xf>
    <xf numFmtId="0" fontId="0" fillId="0" borderId="22" xfId="0" applyBorder="1"/>
    <xf numFmtId="49" fontId="39" fillId="8" borderId="4" xfId="0" applyNumberFormat="1" applyFont="1" applyFill="1" applyBorder="1" applyAlignment="1">
      <alignment horizontal="center" vertical="center"/>
    </xf>
    <xf numFmtId="49" fontId="39" fillId="8" borderId="5" xfId="0" applyNumberFormat="1" applyFont="1" applyFill="1" applyBorder="1" applyAlignment="1">
      <alignment horizontal="center" vertical="center"/>
    </xf>
    <xf numFmtId="49" fontId="39" fillId="8" borderId="28" xfId="0" applyNumberFormat="1" applyFont="1" applyFill="1" applyBorder="1" applyAlignment="1">
      <alignment horizontal="center" vertical="center"/>
    </xf>
    <xf numFmtId="49" fontId="39" fillId="8" borderId="45" xfId="0" applyNumberFormat="1" applyFont="1" applyFill="1" applyBorder="1" applyAlignment="1">
      <alignment horizontal="center" vertical="center"/>
    </xf>
    <xf numFmtId="49" fontId="39" fillId="8" borderId="37" xfId="0" applyNumberFormat="1" applyFont="1" applyFill="1" applyBorder="1" applyAlignment="1">
      <alignment horizontal="center" vertical="center"/>
    </xf>
    <xf numFmtId="49" fontId="39" fillId="8" borderId="36" xfId="0" applyNumberFormat="1" applyFont="1" applyFill="1" applyBorder="1" applyAlignment="1">
      <alignment horizontal="center" vertical="center"/>
    </xf>
    <xf numFmtId="49" fontId="20" fillId="0" borderId="46" xfId="0" quotePrefix="1" applyNumberFormat="1" applyFont="1" applyFill="1" applyBorder="1" applyAlignment="1">
      <alignment horizontal="center"/>
    </xf>
    <xf numFmtId="49" fontId="20" fillId="0" borderId="40" xfId="0" quotePrefix="1" applyNumberFormat="1" applyFont="1" applyFill="1" applyBorder="1" applyAlignment="1">
      <alignment horizontal="center"/>
    </xf>
    <xf numFmtId="49" fontId="20" fillId="0" borderId="52" xfId="0" applyNumberFormat="1" applyFont="1" applyFill="1" applyBorder="1" applyAlignment="1">
      <alignment horizontal="center"/>
    </xf>
    <xf numFmtId="49" fontId="39" fillId="9" borderId="4" xfId="0" quotePrefix="1" applyNumberFormat="1" applyFont="1" applyFill="1" applyBorder="1" applyAlignment="1">
      <alignment horizontal="center" vertical="center"/>
    </xf>
    <xf numFmtId="49" fontId="39" fillId="9" borderId="14" xfId="0" quotePrefix="1" applyNumberFormat="1" applyFont="1" applyFill="1" applyBorder="1" applyAlignment="1">
      <alignment horizontal="center" vertical="center"/>
    </xf>
    <xf numFmtId="49" fontId="39" fillId="9" borderId="5" xfId="0" quotePrefix="1" applyNumberFormat="1" applyFont="1" applyFill="1" applyBorder="1" applyAlignment="1">
      <alignment horizontal="center" vertical="center"/>
    </xf>
    <xf numFmtId="49" fontId="39" fillId="9" borderId="28" xfId="0" quotePrefix="1" applyNumberFormat="1" applyFont="1" applyFill="1" applyBorder="1" applyAlignment="1">
      <alignment horizontal="center" vertical="center"/>
    </xf>
    <xf numFmtId="49" fontId="39" fillId="9" borderId="0" xfId="0" quotePrefix="1" applyNumberFormat="1" applyFont="1" applyFill="1" applyBorder="1" applyAlignment="1">
      <alignment horizontal="center" vertical="center"/>
    </xf>
    <xf numFmtId="49" fontId="39" fillId="9" borderId="45" xfId="0" quotePrefix="1" applyNumberFormat="1" applyFont="1" applyFill="1" applyBorder="1" applyAlignment="1">
      <alignment horizontal="center" vertical="center"/>
    </xf>
    <xf numFmtId="49" fontId="39" fillId="9" borderId="37" xfId="0" quotePrefix="1" applyNumberFormat="1" applyFont="1" applyFill="1" applyBorder="1" applyAlignment="1">
      <alignment horizontal="center" vertical="center"/>
    </xf>
    <xf numFmtId="49" fontId="39" fillId="9" borderId="27" xfId="0" quotePrefix="1" applyNumberFormat="1" applyFont="1" applyFill="1" applyBorder="1" applyAlignment="1">
      <alignment horizontal="center" vertical="center"/>
    </xf>
    <xf numFmtId="49" fontId="39" fillId="9" borderId="36" xfId="0" quotePrefix="1" applyNumberFormat="1" applyFont="1" applyFill="1" applyBorder="1" applyAlignment="1">
      <alignment horizontal="center" vertical="center"/>
    </xf>
    <xf numFmtId="49" fontId="39" fillId="5" borderId="14" xfId="0" quotePrefix="1" applyNumberFormat="1" applyFont="1" applyFill="1" applyBorder="1" applyAlignment="1">
      <alignment horizontal="center" vertical="center"/>
    </xf>
    <xf numFmtId="49" fontId="39" fillId="5" borderId="0" xfId="0" quotePrefix="1" applyNumberFormat="1" applyFont="1" applyFill="1" applyBorder="1" applyAlignment="1">
      <alignment horizontal="center" vertical="center"/>
    </xf>
    <xf numFmtId="49" fontId="39" fillId="5" borderId="27" xfId="0" quotePrefix="1" applyNumberFormat="1" applyFont="1" applyFill="1" applyBorder="1" applyAlignment="1">
      <alignment horizontal="center" vertical="center"/>
    </xf>
    <xf numFmtId="49" fontId="39" fillId="5" borderId="4" xfId="0" quotePrefix="1" applyNumberFormat="1" applyFont="1" applyFill="1" applyBorder="1" applyAlignment="1">
      <alignment horizontal="center" vertical="center"/>
    </xf>
    <xf numFmtId="49" fontId="39" fillId="5" borderId="5" xfId="0" quotePrefix="1" applyNumberFormat="1" applyFont="1" applyFill="1" applyBorder="1" applyAlignment="1">
      <alignment horizontal="center" vertical="center"/>
    </xf>
    <xf numFmtId="49" fontId="39" fillId="5" borderId="28" xfId="0" quotePrefix="1" applyNumberFormat="1" applyFont="1" applyFill="1" applyBorder="1" applyAlignment="1">
      <alignment horizontal="center" vertical="center"/>
    </xf>
    <xf numFmtId="49" fontId="39" fillId="5" borderId="45" xfId="0" quotePrefix="1" applyNumberFormat="1" applyFont="1" applyFill="1" applyBorder="1" applyAlignment="1">
      <alignment horizontal="center" vertical="center"/>
    </xf>
    <xf numFmtId="49" fontId="39" fillId="5" borderId="37" xfId="0" quotePrefix="1" applyNumberFormat="1" applyFont="1" applyFill="1" applyBorder="1" applyAlignment="1">
      <alignment horizontal="center" vertical="center"/>
    </xf>
    <xf numFmtId="49" fontId="39" fillId="5" borderId="36" xfId="0" quotePrefix="1" applyNumberFormat="1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/>
    </xf>
    <xf numFmtId="49" fontId="39" fillId="25" borderId="4" xfId="0" applyNumberFormat="1" applyFont="1" applyFill="1" applyBorder="1" applyAlignment="1">
      <alignment horizontal="center" vertical="center"/>
    </xf>
    <xf numFmtId="49" fontId="39" fillId="25" borderId="14" xfId="0" applyNumberFormat="1" applyFont="1" applyFill="1" applyBorder="1" applyAlignment="1">
      <alignment horizontal="center" vertical="center"/>
    </xf>
    <xf numFmtId="49" fontId="39" fillId="25" borderId="5" xfId="0" applyNumberFormat="1" applyFont="1" applyFill="1" applyBorder="1" applyAlignment="1">
      <alignment horizontal="center" vertical="center"/>
    </xf>
    <xf numFmtId="49" fontId="39" fillId="25" borderId="28" xfId="0" applyNumberFormat="1" applyFont="1" applyFill="1" applyBorder="1" applyAlignment="1">
      <alignment horizontal="center" vertical="center"/>
    </xf>
    <xf numFmtId="49" fontId="39" fillId="25" borderId="0" xfId="0" applyNumberFormat="1" applyFont="1" applyFill="1" applyBorder="1" applyAlignment="1">
      <alignment horizontal="center" vertical="center"/>
    </xf>
    <xf numFmtId="49" fontId="39" fillId="25" borderId="45" xfId="0" applyNumberFormat="1" applyFont="1" applyFill="1" applyBorder="1" applyAlignment="1">
      <alignment horizontal="center" vertical="center"/>
    </xf>
    <xf numFmtId="49" fontId="39" fillId="25" borderId="37" xfId="0" applyNumberFormat="1" applyFont="1" applyFill="1" applyBorder="1" applyAlignment="1">
      <alignment horizontal="center" vertical="center"/>
    </xf>
    <xf numFmtId="49" fontId="39" fillId="25" borderId="27" xfId="0" applyNumberFormat="1" applyFont="1" applyFill="1" applyBorder="1" applyAlignment="1">
      <alignment horizontal="center" vertical="center"/>
    </xf>
    <xf numFmtId="49" fontId="39" fillId="25" borderId="36" xfId="0" applyNumberFormat="1" applyFont="1" applyFill="1" applyBorder="1" applyAlignment="1">
      <alignment horizontal="center" vertical="center"/>
    </xf>
    <xf numFmtId="49" fontId="20" fillId="0" borderId="50" xfId="0" applyNumberFormat="1" applyFont="1" applyFill="1" applyBorder="1" applyAlignment="1">
      <alignment horizontal="center"/>
    </xf>
    <xf numFmtId="49" fontId="20" fillId="0" borderId="53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39" fillId="15" borderId="4" xfId="0" quotePrefix="1" applyNumberFormat="1" applyFont="1" applyFill="1" applyBorder="1" applyAlignment="1">
      <alignment horizontal="center" vertical="center"/>
    </xf>
    <xf numFmtId="49" fontId="39" fillId="15" borderId="14" xfId="0" quotePrefix="1" applyNumberFormat="1" applyFont="1" applyFill="1" applyBorder="1" applyAlignment="1">
      <alignment horizontal="center" vertical="center"/>
    </xf>
    <xf numFmtId="49" fontId="39" fillId="15" borderId="5" xfId="0" quotePrefix="1" applyNumberFormat="1" applyFont="1" applyFill="1" applyBorder="1" applyAlignment="1">
      <alignment horizontal="center" vertical="center"/>
    </xf>
    <xf numFmtId="49" fontId="39" fillId="15" borderId="28" xfId="0" quotePrefix="1" applyNumberFormat="1" applyFont="1" applyFill="1" applyBorder="1" applyAlignment="1">
      <alignment horizontal="center" vertical="center"/>
    </xf>
    <xf numFmtId="49" fontId="39" fillId="15" borderId="0" xfId="0" quotePrefix="1" applyNumberFormat="1" applyFont="1" applyFill="1" applyBorder="1" applyAlignment="1">
      <alignment horizontal="center" vertical="center"/>
    </xf>
    <xf numFmtId="49" fontId="39" fillId="15" borderId="45" xfId="0" quotePrefix="1" applyNumberFormat="1" applyFont="1" applyFill="1" applyBorder="1" applyAlignment="1">
      <alignment horizontal="center" vertical="center"/>
    </xf>
    <xf numFmtId="49" fontId="39" fillId="15" borderId="37" xfId="0" quotePrefix="1" applyNumberFormat="1" applyFont="1" applyFill="1" applyBorder="1" applyAlignment="1">
      <alignment horizontal="center" vertical="center"/>
    </xf>
    <xf numFmtId="49" fontId="39" fillId="15" borderId="27" xfId="0" quotePrefix="1" applyNumberFormat="1" applyFont="1" applyFill="1" applyBorder="1" applyAlignment="1">
      <alignment horizontal="center" vertical="center"/>
    </xf>
    <xf numFmtId="49" fontId="39" fillId="15" borderId="36" xfId="0" quotePrefix="1" applyNumberFormat="1" applyFont="1" applyFill="1" applyBorder="1" applyAlignment="1">
      <alignment horizontal="center" vertical="center"/>
    </xf>
    <xf numFmtId="49" fontId="39" fillId="26" borderId="4" xfId="0" quotePrefix="1" applyNumberFormat="1" applyFont="1" applyFill="1" applyBorder="1" applyAlignment="1">
      <alignment horizontal="center" vertical="center"/>
    </xf>
    <xf numFmtId="49" fontId="39" fillId="26" borderId="14" xfId="0" quotePrefix="1" applyNumberFormat="1" applyFont="1" applyFill="1" applyBorder="1" applyAlignment="1">
      <alignment horizontal="center" vertical="center"/>
    </xf>
    <xf numFmtId="49" fontId="39" fillId="26" borderId="5" xfId="0" quotePrefix="1" applyNumberFormat="1" applyFont="1" applyFill="1" applyBorder="1" applyAlignment="1">
      <alignment horizontal="center" vertical="center"/>
    </xf>
    <xf numFmtId="49" fontId="39" fillId="26" borderId="28" xfId="0" quotePrefix="1" applyNumberFormat="1" applyFont="1" applyFill="1" applyBorder="1" applyAlignment="1">
      <alignment horizontal="center" vertical="center"/>
    </xf>
    <xf numFmtId="49" fontId="39" fillId="26" borderId="0" xfId="0" quotePrefix="1" applyNumberFormat="1" applyFont="1" applyFill="1" applyBorder="1" applyAlignment="1">
      <alignment horizontal="center" vertical="center"/>
    </xf>
    <xf numFmtId="49" fontId="39" fillId="26" borderId="45" xfId="0" quotePrefix="1" applyNumberFormat="1" applyFont="1" applyFill="1" applyBorder="1" applyAlignment="1">
      <alignment horizontal="center" vertical="center"/>
    </xf>
    <xf numFmtId="49" fontId="39" fillId="26" borderId="37" xfId="0" quotePrefix="1" applyNumberFormat="1" applyFont="1" applyFill="1" applyBorder="1" applyAlignment="1">
      <alignment horizontal="center" vertical="center"/>
    </xf>
    <xf numFmtId="49" fontId="39" fillId="26" borderId="27" xfId="0" quotePrefix="1" applyNumberFormat="1" applyFont="1" applyFill="1" applyBorder="1" applyAlignment="1">
      <alignment horizontal="center" vertical="center"/>
    </xf>
    <xf numFmtId="49" fontId="39" fillId="26" borderId="36" xfId="0" quotePrefix="1" applyNumberFormat="1" applyFont="1" applyFill="1" applyBorder="1" applyAlignment="1">
      <alignment horizontal="center" vertical="center"/>
    </xf>
    <xf numFmtId="49" fontId="39" fillId="17" borderId="4" xfId="0" quotePrefix="1" applyNumberFormat="1" applyFont="1" applyFill="1" applyBorder="1" applyAlignment="1">
      <alignment horizontal="center" vertical="center"/>
    </xf>
    <xf numFmtId="49" fontId="39" fillId="17" borderId="14" xfId="0" quotePrefix="1" applyNumberFormat="1" applyFont="1" applyFill="1" applyBorder="1" applyAlignment="1">
      <alignment horizontal="center" vertical="center"/>
    </xf>
    <xf numFmtId="49" fontId="39" fillId="17" borderId="5" xfId="0" quotePrefix="1" applyNumberFormat="1" applyFont="1" applyFill="1" applyBorder="1" applyAlignment="1">
      <alignment horizontal="center" vertical="center"/>
    </xf>
    <xf numFmtId="49" fontId="39" fillId="17" borderId="28" xfId="0" quotePrefix="1" applyNumberFormat="1" applyFont="1" applyFill="1" applyBorder="1" applyAlignment="1">
      <alignment horizontal="center" vertical="center"/>
    </xf>
    <xf numFmtId="49" fontId="39" fillId="17" borderId="0" xfId="0" quotePrefix="1" applyNumberFormat="1" applyFont="1" applyFill="1" applyBorder="1" applyAlignment="1">
      <alignment horizontal="center" vertical="center"/>
    </xf>
    <xf numFmtId="49" fontId="39" fillId="17" borderId="45" xfId="0" quotePrefix="1" applyNumberFormat="1" applyFont="1" applyFill="1" applyBorder="1" applyAlignment="1">
      <alignment horizontal="center" vertical="center"/>
    </xf>
    <xf numFmtId="49" fontId="39" fillId="17" borderId="37" xfId="0" quotePrefix="1" applyNumberFormat="1" applyFont="1" applyFill="1" applyBorder="1" applyAlignment="1">
      <alignment horizontal="center" vertical="center"/>
    </xf>
    <xf numFmtId="49" fontId="39" fillId="17" borderId="27" xfId="0" quotePrefix="1" applyNumberFormat="1" applyFont="1" applyFill="1" applyBorder="1" applyAlignment="1">
      <alignment horizontal="center" vertical="center"/>
    </xf>
    <xf numFmtId="49" fontId="39" fillId="17" borderId="36" xfId="0" quotePrefix="1" applyNumberFormat="1" applyFont="1" applyFill="1" applyBorder="1" applyAlignment="1">
      <alignment horizontal="center" vertical="center"/>
    </xf>
    <xf numFmtId="49" fontId="39" fillId="27" borderId="4" xfId="0" quotePrefix="1" applyNumberFormat="1" applyFont="1" applyFill="1" applyBorder="1" applyAlignment="1">
      <alignment horizontal="center" vertical="center"/>
    </xf>
    <xf numFmtId="49" fontId="39" fillId="27" borderId="14" xfId="0" quotePrefix="1" applyNumberFormat="1" applyFont="1" applyFill="1" applyBorder="1" applyAlignment="1">
      <alignment horizontal="center" vertical="center"/>
    </xf>
    <xf numFmtId="49" fontId="39" fillId="27" borderId="5" xfId="0" quotePrefix="1" applyNumberFormat="1" applyFont="1" applyFill="1" applyBorder="1" applyAlignment="1">
      <alignment horizontal="center" vertical="center"/>
    </xf>
    <xf numFmtId="49" fontId="39" fillId="27" borderId="28" xfId="0" quotePrefix="1" applyNumberFormat="1" applyFont="1" applyFill="1" applyBorder="1" applyAlignment="1">
      <alignment horizontal="center" vertical="center"/>
    </xf>
    <xf numFmtId="49" fontId="39" fillId="27" borderId="0" xfId="0" quotePrefix="1" applyNumberFormat="1" applyFont="1" applyFill="1" applyBorder="1" applyAlignment="1">
      <alignment horizontal="center" vertical="center"/>
    </xf>
    <xf numFmtId="49" fontId="39" fillId="27" borderId="45" xfId="0" quotePrefix="1" applyNumberFormat="1" applyFont="1" applyFill="1" applyBorder="1" applyAlignment="1">
      <alignment horizontal="center" vertical="center"/>
    </xf>
    <xf numFmtId="49" fontId="39" fillId="27" borderId="37" xfId="0" quotePrefix="1" applyNumberFormat="1" applyFont="1" applyFill="1" applyBorder="1" applyAlignment="1">
      <alignment horizontal="center" vertical="center"/>
    </xf>
    <xf numFmtId="49" fontId="39" fillId="27" borderId="27" xfId="0" quotePrefix="1" applyNumberFormat="1" applyFont="1" applyFill="1" applyBorder="1" applyAlignment="1">
      <alignment horizontal="center" vertical="center"/>
    </xf>
    <xf numFmtId="49" fontId="39" fillId="27" borderId="36" xfId="0" quotePrefix="1" applyNumberFormat="1" applyFont="1" applyFill="1" applyBorder="1" applyAlignment="1">
      <alignment horizontal="center" vertical="center"/>
    </xf>
    <xf numFmtId="49" fontId="39" fillId="21" borderId="4" xfId="0" quotePrefix="1" applyNumberFormat="1" applyFont="1" applyFill="1" applyBorder="1" applyAlignment="1">
      <alignment horizontal="center" vertical="center"/>
    </xf>
    <xf numFmtId="49" fontId="39" fillId="21" borderId="14" xfId="0" quotePrefix="1" applyNumberFormat="1" applyFont="1" applyFill="1" applyBorder="1" applyAlignment="1">
      <alignment horizontal="center" vertical="center"/>
    </xf>
    <xf numFmtId="49" fontId="39" fillId="21" borderId="5" xfId="0" quotePrefix="1" applyNumberFormat="1" applyFont="1" applyFill="1" applyBorder="1" applyAlignment="1">
      <alignment horizontal="center" vertical="center"/>
    </xf>
    <xf numFmtId="49" fontId="39" fillId="21" borderId="28" xfId="0" quotePrefix="1" applyNumberFormat="1" applyFont="1" applyFill="1" applyBorder="1" applyAlignment="1">
      <alignment horizontal="center" vertical="center"/>
    </xf>
    <xf numFmtId="49" fontId="39" fillId="21" borderId="0" xfId="0" quotePrefix="1" applyNumberFormat="1" applyFont="1" applyFill="1" applyBorder="1" applyAlignment="1">
      <alignment horizontal="center" vertical="center"/>
    </xf>
    <xf numFmtId="49" fontId="39" fillId="21" borderId="45" xfId="0" quotePrefix="1" applyNumberFormat="1" applyFont="1" applyFill="1" applyBorder="1" applyAlignment="1">
      <alignment horizontal="center" vertical="center"/>
    </xf>
    <xf numFmtId="49" fontId="39" fillId="21" borderId="37" xfId="0" quotePrefix="1" applyNumberFormat="1" applyFont="1" applyFill="1" applyBorder="1" applyAlignment="1">
      <alignment horizontal="center" vertical="center"/>
    </xf>
    <xf numFmtId="49" fontId="39" fillId="21" borderId="27" xfId="0" quotePrefix="1" applyNumberFormat="1" applyFont="1" applyFill="1" applyBorder="1" applyAlignment="1">
      <alignment horizontal="center" vertical="center"/>
    </xf>
    <xf numFmtId="49" fontId="39" fillId="21" borderId="36" xfId="0" quotePrefix="1" applyNumberFormat="1" applyFont="1" applyFill="1" applyBorder="1" applyAlignment="1">
      <alignment horizontal="center" vertical="center"/>
    </xf>
    <xf numFmtId="49" fontId="39" fillId="16" borderId="4" xfId="0" quotePrefix="1" applyNumberFormat="1" applyFont="1" applyFill="1" applyBorder="1" applyAlignment="1">
      <alignment horizontal="center" vertical="center"/>
    </xf>
    <xf numFmtId="49" fontId="39" fillId="16" borderId="14" xfId="0" quotePrefix="1" applyNumberFormat="1" applyFont="1" applyFill="1" applyBorder="1" applyAlignment="1">
      <alignment horizontal="center" vertical="center"/>
    </xf>
    <xf numFmtId="49" fontId="39" fillId="16" borderId="5" xfId="0" quotePrefix="1" applyNumberFormat="1" applyFont="1" applyFill="1" applyBorder="1" applyAlignment="1">
      <alignment horizontal="center" vertical="center"/>
    </xf>
    <xf numFmtId="49" fontId="39" fillId="16" borderId="28" xfId="0" quotePrefix="1" applyNumberFormat="1" applyFont="1" applyFill="1" applyBorder="1" applyAlignment="1">
      <alignment horizontal="center" vertical="center"/>
    </xf>
    <xf numFmtId="49" fontId="39" fillId="16" borderId="0" xfId="0" quotePrefix="1" applyNumberFormat="1" applyFont="1" applyFill="1" applyBorder="1" applyAlignment="1">
      <alignment horizontal="center" vertical="center"/>
    </xf>
    <xf numFmtId="49" fontId="39" fillId="16" borderId="45" xfId="0" quotePrefix="1" applyNumberFormat="1" applyFont="1" applyFill="1" applyBorder="1" applyAlignment="1">
      <alignment horizontal="center" vertical="center"/>
    </xf>
    <xf numFmtId="49" fontId="39" fillId="16" borderId="37" xfId="0" quotePrefix="1" applyNumberFormat="1" applyFont="1" applyFill="1" applyBorder="1" applyAlignment="1">
      <alignment horizontal="center" vertical="center"/>
    </xf>
    <xf numFmtId="49" fontId="39" fillId="16" borderId="27" xfId="0" quotePrefix="1" applyNumberFormat="1" applyFont="1" applyFill="1" applyBorder="1" applyAlignment="1">
      <alignment horizontal="center" vertical="center"/>
    </xf>
    <xf numFmtId="49" fontId="39" fillId="16" borderId="36" xfId="0" quotePrefix="1" applyNumberFormat="1" applyFont="1" applyFill="1" applyBorder="1" applyAlignment="1">
      <alignment horizontal="center" vertical="center"/>
    </xf>
    <xf numFmtId="49" fontId="39" fillId="23" borderId="4" xfId="0" quotePrefix="1" applyNumberFormat="1" applyFont="1" applyFill="1" applyBorder="1" applyAlignment="1">
      <alignment horizontal="center" vertical="center"/>
    </xf>
    <xf numFmtId="49" fontId="39" fillId="23" borderId="14" xfId="0" quotePrefix="1" applyNumberFormat="1" applyFont="1" applyFill="1" applyBorder="1" applyAlignment="1">
      <alignment horizontal="center" vertical="center"/>
    </xf>
    <xf numFmtId="49" fontId="39" fillId="23" borderId="5" xfId="0" quotePrefix="1" applyNumberFormat="1" applyFont="1" applyFill="1" applyBorder="1" applyAlignment="1">
      <alignment horizontal="center" vertical="center"/>
    </xf>
    <xf numFmtId="49" fontId="39" fillId="23" borderId="28" xfId="0" quotePrefix="1" applyNumberFormat="1" applyFont="1" applyFill="1" applyBorder="1" applyAlignment="1">
      <alignment horizontal="center" vertical="center"/>
    </xf>
    <xf numFmtId="49" fontId="39" fillId="23" borderId="0" xfId="0" quotePrefix="1" applyNumberFormat="1" applyFont="1" applyFill="1" applyBorder="1" applyAlignment="1">
      <alignment horizontal="center" vertical="center"/>
    </xf>
    <xf numFmtId="49" fontId="39" fillId="23" borderId="45" xfId="0" quotePrefix="1" applyNumberFormat="1" applyFont="1" applyFill="1" applyBorder="1" applyAlignment="1">
      <alignment horizontal="center" vertical="center"/>
    </xf>
    <xf numFmtId="49" fontId="39" fillId="23" borderId="37" xfId="0" quotePrefix="1" applyNumberFormat="1" applyFont="1" applyFill="1" applyBorder="1" applyAlignment="1">
      <alignment horizontal="center" vertical="center"/>
    </xf>
    <xf numFmtId="49" fontId="39" fillId="23" borderId="27" xfId="0" quotePrefix="1" applyNumberFormat="1" applyFont="1" applyFill="1" applyBorder="1" applyAlignment="1">
      <alignment horizontal="center" vertical="center"/>
    </xf>
    <xf numFmtId="49" fontId="39" fillId="23" borderId="36" xfId="0" quotePrefix="1" applyNumberFormat="1" applyFont="1" applyFill="1" applyBorder="1" applyAlignment="1">
      <alignment horizontal="center" vertical="center"/>
    </xf>
    <xf numFmtId="1" fontId="7" fillId="0" borderId="7" xfId="0" quotePrefix="1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6" xfId="0" quotePrefix="1" applyNumberFormat="1" applyFont="1" applyFill="1" applyBorder="1" applyAlignment="1">
      <alignment horizontal="center"/>
    </xf>
    <xf numFmtId="1" fontId="7" fillId="0" borderId="8" xfId="0" quotePrefix="1" applyNumberFormat="1" applyFont="1" applyFill="1" applyBorder="1" applyAlignment="1">
      <alignment horizontal="center"/>
    </xf>
    <xf numFmtId="1" fontId="0" fillId="0" borderId="6" xfId="0" quotePrefix="1" applyNumberForma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7" fillId="0" borderId="1" xfId="0" quotePrefix="1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9" xfId="0" quotePrefix="1" applyNumberFormat="1" applyFont="1" applyFill="1" applyBorder="1" applyAlignment="1">
      <alignment horizontal="center"/>
    </xf>
    <xf numFmtId="1" fontId="7" fillId="0" borderId="10" xfId="0" quotePrefix="1" applyNumberFormat="1" applyFont="1" applyFill="1" applyBorder="1" applyAlignment="1">
      <alignment horizontal="center"/>
    </xf>
    <xf numFmtId="1" fontId="0" fillId="0" borderId="9" xfId="0" quotePrefix="1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left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7" xfId="0" quotePrefix="1" applyNumberFormat="1" applyFill="1" applyBorder="1" applyAlignment="1">
      <alignment horizontal="center"/>
    </xf>
    <xf numFmtId="1" fontId="0" fillId="0" borderId="8" xfId="0" quotePrefix="1" applyNumberForma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" fontId="0" fillId="0" borderId="10" xfId="0" quotePrefix="1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7" xfId="0" quotePrefix="1" applyNumberFormat="1" applyFont="1" applyFill="1" applyBorder="1" applyAlignment="1">
      <alignment horizontal="center"/>
    </xf>
    <xf numFmtId="49" fontId="39" fillId="0" borderId="26" xfId="0" applyNumberFormat="1" applyFont="1" applyFill="1" applyBorder="1" applyAlignment="1">
      <alignment horizontal="center"/>
    </xf>
    <xf numFmtId="49" fontId="39" fillId="0" borderId="24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49" fontId="39" fillId="0" borderId="47" xfId="0" quotePrefix="1" applyNumberFormat="1" applyFont="1" applyFill="1" applyBorder="1" applyAlignment="1">
      <alignment horizontal="center"/>
    </xf>
    <xf numFmtId="49" fontId="39" fillId="0" borderId="49" xfId="0" quotePrefix="1" applyNumberFormat="1" applyFont="1" applyFill="1" applyBorder="1" applyAlignment="1">
      <alignment horizontal="center"/>
    </xf>
    <xf numFmtId="49" fontId="39" fillId="0" borderId="49" xfId="0" applyNumberFormat="1" applyFont="1" applyFill="1" applyBorder="1" applyAlignment="1">
      <alignment horizontal="center"/>
    </xf>
    <xf numFmtId="49" fontId="39" fillId="0" borderId="53" xfId="0" applyNumberFormat="1" applyFont="1" applyFill="1" applyBorder="1" applyAlignment="1">
      <alignment horizontal="center"/>
    </xf>
    <xf numFmtId="49" fontId="39" fillId="19" borderId="14" xfId="0" quotePrefix="1" applyNumberFormat="1" applyFont="1" applyFill="1" applyBorder="1" applyAlignment="1">
      <alignment horizontal="center" vertical="center"/>
    </xf>
    <xf numFmtId="49" fontId="39" fillId="19" borderId="5" xfId="0" quotePrefix="1" applyNumberFormat="1" applyFont="1" applyFill="1" applyBorder="1" applyAlignment="1">
      <alignment horizontal="center" vertical="center"/>
    </xf>
    <xf numFmtId="49" fontId="39" fillId="19" borderId="0" xfId="0" quotePrefix="1" applyNumberFormat="1" applyFont="1" applyFill="1" applyBorder="1" applyAlignment="1">
      <alignment horizontal="center" vertical="center"/>
    </xf>
    <xf numFmtId="49" fontId="39" fillId="19" borderId="45" xfId="0" quotePrefix="1" applyNumberFormat="1" applyFont="1" applyFill="1" applyBorder="1" applyAlignment="1">
      <alignment horizontal="center" vertical="center"/>
    </xf>
    <xf numFmtId="49" fontId="39" fillId="19" borderId="27" xfId="0" quotePrefix="1" applyNumberFormat="1" applyFont="1" applyFill="1" applyBorder="1" applyAlignment="1">
      <alignment horizontal="center" vertical="center"/>
    </xf>
    <xf numFmtId="49" fontId="39" fillId="19" borderId="36" xfId="0" quotePrefix="1" applyNumberFormat="1" applyFont="1" applyFill="1" applyBorder="1" applyAlignment="1">
      <alignment horizontal="center" vertical="center"/>
    </xf>
    <xf numFmtId="49" fontId="39" fillId="0" borderId="38" xfId="0" applyNumberFormat="1" applyFont="1" applyFill="1" applyBorder="1" applyAlignment="1">
      <alignment horizontal="center"/>
    </xf>
    <xf numFmtId="49" fontId="39" fillId="0" borderId="22" xfId="0" applyNumberFormat="1" applyFont="1" applyFill="1" applyBorder="1" applyAlignment="1">
      <alignment horizontal="center"/>
    </xf>
    <xf numFmtId="49" fontId="39" fillId="0" borderId="51" xfId="0" applyNumberFormat="1" applyFont="1" applyFill="1" applyBorder="1" applyAlignment="1">
      <alignment horizontal="center"/>
    </xf>
    <xf numFmtId="49" fontId="39" fillId="19" borderId="4" xfId="0" quotePrefix="1" applyNumberFormat="1" applyFont="1" applyFill="1" applyBorder="1" applyAlignment="1">
      <alignment horizontal="center" vertical="center"/>
    </xf>
    <xf numFmtId="49" fontId="39" fillId="19" borderId="28" xfId="0" quotePrefix="1" applyNumberFormat="1" applyFont="1" applyFill="1" applyBorder="1" applyAlignment="1">
      <alignment horizontal="center" vertical="center"/>
    </xf>
    <xf numFmtId="49" fontId="39" fillId="19" borderId="37" xfId="0" quotePrefix="1" applyNumberFormat="1" applyFont="1" applyFill="1" applyBorder="1" applyAlignment="1">
      <alignment horizontal="center" vertical="center"/>
    </xf>
    <xf numFmtId="49" fontId="39" fillId="0" borderId="46" xfId="0" quotePrefix="1" applyNumberFormat="1" applyFont="1" applyFill="1" applyBorder="1" applyAlignment="1">
      <alignment horizontal="center"/>
    </xf>
    <xf numFmtId="49" fontId="39" fillId="0" borderId="40" xfId="0" quotePrefix="1" applyNumberFormat="1" applyFont="1" applyFill="1" applyBorder="1" applyAlignment="1">
      <alignment horizontal="center"/>
    </xf>
    <xf numFmtId="49" fontId="39" fillId="0" borderId="40" xfId="0" applyNumberFormat="1" applyFont="1" applyFill="1" applyBorder="1" applyAlignment="1">
      <alignment horizontal="center"/>
    </xf>
    <xf numFmtId="49" fontId="39" fillId="0" borderId="52" xfId="0" applyNumberFormat="1" applyFont="1" applyFill="1" applyBorder="1" applyAlignment="1">
      <alignment horizontal="center"/>
    </xf>
    <xf numFmtId="49" fontId="39" fillId="0" borderId="38" xfId="0" quotePrefix="1" applyNumberFormat="1" applyFont="1" applyFill="1" applyBorder="1" applyAlignment="1">
      <alignment horizontal="center"/>
    </xf>
    <xf numFmtId="49" fontId="39" fillId="0" borderId="22" xfId="0" quotePrefix="1" applyNumberFormat="1" applyFont="1" applyFill="1" applyBorder="1" applyAlignment="1">
      <alignment horizontal="center"/>
    </xf>
    <xf numFmtId="49" fontId="39" fillId="0" borderId="26" xfId="0" quotePrefix="1" applyNumberFormat="1" applyFont="1" applyFill="1" applyBorder="1" applyAlignment="1">
      <alignment horizontal="center"/>
    </xf>
    <xf numFmtId="49" fontId="39" fillId="0" borderId="24" xfId="0" quotePrefix="1" applyNumberFormat="1" applyFont="1" applyFill="1" applyBorder="1" applyAlignment="1">
      <alignment horizontal="center"/>
    </xf>
    <xf numFmtId="49" fontId="39" fillId="24" borderId="4" xfId="0" quotePrefix="1" applyNumberFormat="1" applyFont="1" applyFill="1" applyBorder="1" applyAlignment="1">
      <alignment horizontal="center" vertical="center"/>
    </xf>
    <xf numFmtId="49" fontId="39" fillId="24" borderId="14" xfId="0" quotePrefix="1" applyNumberFormat="1" applyFont="1" applyFill="1" applyBorder="1" applyAlignment="1">
      <alignment horizontal="center" vertical="center"/>
    </xf>
    <xf numFmtId="49" fontId="39" fillId="24" borderId="5" xfId="0" quotePrefix="1" applyNumberFormat="1" applyFont="1" applyFill="1" applyBorder="1" applyAlignment="1">
      <alignment horizontal="center" vertical="center"/>
    </xf>
    <xf numFmtId="49" fontId="39" fillId="24" borderId="28" xfId="0" quotePrefix="1" applyNumberFormat="1" applyFont="1" applyFill="1" applyBorder="1" applyAlignment="1">
      <alignment horizontal="center" vertical="center"/>
    </xf>
    <xf numFmtId="49" fontId="39" fillId="24" borderId="0" xfId="0" quotePrefix="1" applyNumberFormat="1" applyFont="1" applyFill="1" applyBorder="1" applyAlignment="1">
      <alignment horizontal="center" vertical="center"/>
    </xf>
    <xf numFmtId="49" fontId="39" fillId="24" borderId="45" xfId="0" quotePrefix="1" applyNumberFormat="1" applyFont="1" applyFill="1" applyBorder="1" applyAlignment="1">
      <alignment horizontal="center" vertical="center"/>
    </xf>
    <xf numFmtId="49" fontId="39" fillId="24" borderId="37" xfId="0" quotePrefix="1" applyNumberFormat="1" applyFont="1" applyFill="1" applyBorder="1" applyAlignment="1">
      <alignment horizontal="center" vertical="center"/>
    </xf>
    <xf numFmtId="49" fontId="39" fillId="24" borderId="27" xfId="0" quotePrefix="1" applyNumberFormat="1" applyFont="1" applyFill="1" applyBorder="1" applyAlignment="1">
      <alignment horizontal="center" vertical="center"/>
    </xf>
    <xf numFmtId="49" fontId="39" fillId="24" borderId="36" xfId="0" quotePrefix="1" applyNumberFormat="1" applyFont="1" applyFill="1" applyBorder="1" applyAlignment="1">
      <alignment horizontal="center" vertical="center"/>
    </xf>
    <xf numFmtId="49" fontId="39" fillId="28" borderId="4" xfId="0" quotePrefix="1" applyNumberFormat="1" applyFont="1" applyFill="1" applyBorder="1" applyAlignment="1">
      <alignment horizontal="center" vertical="center"/>
    </xf>
    <xf numFmtId="49" fontId="39" fillId="28" borderId="14" xfId="0" quotePrefix="1" applyNumberFormat="1" applyFont="1" applyFill="1" applyBorder="1" applyAlignment="1">
      <alignment horizontal="center" vertical="center"/>
    </xf>
    <xf numFmtId="49" fontId="39" fillId="28" borderId="5" xfId="0" quotePrefix="1" applyNumberFormat="1" applyFont="1" applyFill="1" applyBorder="1" applyAlignment="1">
      <alignment horizontal="center" vertical="center"/>
    </xf>
    <xf numFmtId="49" fontId="39" fillId="28" borderId="28" xfId="0" quotePrefix="1" applyNumberFormat="1" applyFont="1" applyFill="1" applyBorder="1" applyAlignment="1">
      <alignment horizontal="center" vertical="center"/>
    </xf>
    <xf numFmtId="49" fontId="39" fillId="28" borderId="0" xfId="0" quotePrefix="1" applyNumberFormat="1" applyFont="1" applyFill="1" applyBorder="1" applyAlignment="1">
      <alignment horizontal="center" vertical="center"/>
    </xf>
    <xf numFmtId="49" fontId="39" fillId="28" borderId="45" xfId="0" quotePrefix="1" applyNumberFormat="1" applyFont="1" applyFill="1" applyBorder="1" applyAlignment="1">
      <alignment horizontal="center" vertical="center"/>
    </xf>
    <xf numFmtId="49" fontId="39" fillId="28" borderId="37" xfId="0" quotePrefix="1" applyNumberFormat="1" applyFont="1" applyFill="1" applyBorder="1" applyAlignment="1">
      <alignment horizontal="center" vertical="center"/>
    </xf>
    <xf numFmtId="49" fontId="39" fillId="28" borderId="27" xfId="0" quotePrefix="1" applyNumberFormat="1" applyFont="1" applyFill="1" applyBorder="1" applyAlignment="1">
      <alignment horizontal="center" vertical="center"/>
    </xf>
    <xf numFmtId="49" fontId="39" fillId="28" borderId="36" xfId="0" quotePrefix="1" applyNumberFormat="1" applyFont="1" applyFill="1" applyBorder="1" applyAlignment="1">
      <alignment horizontal="center" vertical="center"/>
    </xf>
    <xf numFmtId="49" fontId="39" fillId="18" borderId="4" xfId="0" applyNumberFormat="1" applyFont="1" applyFill="1" applyBorder="1" applyAlignment="1">
      <alignment horizontal="center" vertical="center"/>
    </xf>
    <xf numFmtId="49" fontId="39" fillId="18" borderId="14" xfId="0" applyNumberFormat="1" applyFont="1" applyFill="1" applyBorder="1" applyAlignment="1">
      <alignment horizontal="center" vertical="center"/>
    </xf>
    <xf numFmtId="49" fontId="39" fillId="18" borderId="28" xfId="0" applyNumberFormat="1" applyFont="1" applyFill="1" applyBorder="1" applyAlignment="1">
      <alignment horizontal="center" vertical="center"/>
    </xf>
    <xf numFmtId="49" fontId="39" fillId="18" borderId="0" xfId="0" applyNumberFormat="1" applyFont="1" applyFill="1" applyBorder="1" applyAlignment="1">
      <alignment horizontal="center" vertical="center"/>
    </xf>
    <xf numFmtId="49" fontId="39" fillId="18" borderId="37" xfId="0" applyNumberFormat="1" applyFont="1" applyFill="1" applyBorder="1" applyAlignment="1">
      <alignment horizontal="center" vertical="center"/>
    </xf>
    <xf numFmtId="49" fontId="39" fillId="18" borderId="27" xfId="0" applyNumberFormat="1" applyFont="1" applyFill="1" applyBorder="1" applyAlignment="1">
      <alignment horizontal="center" vertical="center"/>
    </xf>
    <xf numFmtId="49" fontId="39" fillId="0" borderId="46" xfId="0" applyNumberFormat="1" applyFont="1" applyFill="1" applyBorder="1" applyAlignment="1">
      <alignment horizontal="center"/>
    </xf>
    <xf numFmtId="49" fontId="39" fillId="18" borderId="5" xfId="0" applyNumberFormat="1" applyFont="1" applyFill="1" applyBorder="1" applyAlignment="1">
      <alignment horizontal="center" vertical="center"/>
    </xf>
    <xf numFmtId="49" fontId="39" fillId="18" borderId="45" xfId="0" applyNumberFormat="1" applyFont="1" applyFill="1" applyBorder="1" applyAlignment="1">
      <alignment horizontal="center" vertical="center"/>
    </xf>
    <xf numFmtId="49" fontId="39" fillId="18" borderId="36" xfId="0" applyNumberFormat="1" applyFont="1" applyFill="1" applyBorder="1" applyAlignment="1">
      <alignment horizontal="center" vertical="center"/>
    </xf>
    <xf numFmtId="49" fontId="39" fillId="20" borderId="14" xfId="0" applyNumberFormat="1" applyFont="1" applyFill="1" applyBorder="1" applyAlignment="1">
      <alignment horizontal="center" vertical="center"/>
    </xf>
    <xf numFmtId="49" fontId="39" fillId="20" borderId="0" xfId="0" applyNumberFormat="1" applyFont="1" applyFill="1" applyBorder="1" applyAlignment="1">
      <alignment horizontal="center" vertical="center"/>
    </xf>
    <xf numFmtId="49" fontId="39" fillId="20" borderId="27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49" fontId="39" fillId="20" borderId="4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28" xfId="0" applyNumberFormat="1" applyFont="1" applyFill="1" applyBorder="1" applyAlignment="1">
      <alignment horizontal="center" vertical="center"/>
    </xf>
    <xf numFmtId="49" fontId="39" fillId="20" borderId="45" xfId="0" applyNumberFormat="1" applyFont="1" applyFill="1" applyBorder="1" applyAlignment="1">
      <alignment horizontal="center" vertical="center"/>
    </xf>
    <xf numFmtId="49" fontId="39" fillId="20" borderId="37" xfId="0" applyNumberFormat="1" applyFont="1" applyFill="1" applyBorder="1" applyAlignment="1">
      <alignment horizontal="center" vertical="center"/>
    </xf>
    <xf numFmtId="49" fontId="39" fillId="20" borderId="36" xfId="0" applyNumberFormat="1" applyFont="1" applyFill="1" applyBorder="1" applyAlignment="1">
      <alignment horizontal="center" vertical="center"/>
    </xf>
    <xf numFmtId="1" fontId="39" fillId="17" borderId="14" xfId="0" quotePrefix="1" applyNumberFormat="1" applyFont="1" applyFill="1" applyBorder="1" applyAlignment="1">
      <alignment horizontal="center" vertical="center"/>
    </xf>
    <xf numFmtId="1" fontId="39" fillId="17" borderId="0" xfId="0" quotePrefix="1" applyNumberFormat="1" applyFont="1" applyFill="1" applyBorder="1" applyAlignment="1">
      <alignment horizontal="center" vertical="center"/>
    </xf>
    <xf numFmtId="1" fontId="39" fillId="17" borderId="27" xfId="0" quotePrefix="1" applyNumberFormat="1" applyFont="1" applyFill="1" applyBorder="1" applyAlignment="1">
      <alignment horizontal="center" vertical="center"/>
    </xf>
    <xf numFmtId="1" fontId="0" fillId="0" borderId="38" xfId="0" quotePrefix="1" applyNumberFormat="1" applyFill="1" applyBorder="1" applyAlignment="1">
      <alignment horizontal="center"/>
    </xf>
    <xf numFmtId="1" fontId="0" fillId="0" borderId="22" xfId="0" quotePrefix="1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26" xfId="0" quotePrefix="1" applyNumberFormat="1" applyFill="1" applyBorder="1" applyAlignment="1">
      <alignment horizontal="center"/>
    </xf>
    <xf numFmtId="1" fontId="0" fillId="0" borderId="24" xfId="0" quotePrefix="1" applyNumberFormat="1" applyFill="1" applyBorder="1" applyAlignment="1">
      <alignment horizontal="center"/>
    </xf>
    <xf numFmtId="1" fontId="39" fillId="17" borderId="4" xfId="0" quotePrefix="1" applyNumberFormat="1" applyFont="1" applyFill="1" applyBorder="1" applyAlignment="1">
      <alignment horizontal="center" vertical="center"/>
    </xf>
    <xf numFmtId="1" fontId="39" fillId="17" borderId="5" xfId="0" quotePrefix="1" applyNumberFormat="1" applyFont="1" applyFill="1" applyBorder="1" applyAlignment="1">
      <alignment horizontal="center" vertical="center"/>
    </xf>
    <xf numFmtId="1" fontId="39" fillId="17" borderId="28" xfId="0" quotePrefix="1" applyNumberFormat="1" applyFont="1" applyFill="1" applyBorder="1" applyAlignment="1">
      <alignment horizontal="center" vertical="center"/>
    </xf>
    <xf numFmtId="1" fontId="39" fillId="17" borderId="45" xfId="0" quotePrefix="1" applyNumberFormat="1" applyFont="1" applyFill="1" applyBorder="1" applyAlignment="1">
      <alignment horizontal="center" vertical="center"/>
    </xf>
    <xf numFmtId="1" fontId="39" fillId="17" borderId="37" xfId="0" quotePrefix="1" applyNumberFormat="1" applyFont="1" applyFill="1" applyBorder="1" applyAlignment="1">
      <alignment horizontal="center" vertical="center"/>
    </xf>
    <xf numFmtId="1" fontId="39" fillId="17" borderId="36" xfId="0" quotePrefix="1" applyNumberFormat="1" applyFont="1" applyFill="1" applyBorder="1" applyAlignment="1">
      <alignment horizontal="center" vertical="center"/>
    </xf>
    <xf numFmtId="1" fontId="0" fillId="5" borderId="19" xfId="0" quotePrefix="1" applyNumberFormat="1" applyFill="1" applyBorder="1" applyAlignment="1">
      <alignment horizontal="center"/>
    </xf>
    <xf numFmtId="1" fontId="0" fillId="5" borderId="20" xfId="0" quotePrefix="1" applyNumberFormat="1" applyFill="1" applyBorder="1" applyAlignment="1">
      <alignment horizontal="center"/>
    </xf>
    <xf numFmtId="1" fontId="0" fillId="5" borderId="18" xfId="0" quotePrefix="1" applyNumberFormat="1" applyFill="1" applyBorder="1" applyAlignment="1">
      <alignment horizontal="center"/>
    </xf>
    <xf numFmtId="1" fontId="0" fillId="5" borderId="19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1" fontId="0" fillId="5" borderId="25" xfId="0" applyNumberFormat="1" applyFont="1" applyFill="1" applyBorder="1" applyAlignment="1">
      <alignment horizontal="center"/>
    </xf>
    <xf numFmtId="1" fontId="0" fillId="5" borderId="1" xfId="0" quotePrefix="1" applyNumberFormat="1" applyFill="1" applyBorder="1" applyAlignment="1">
      <alignment horizontal="center"/>
    </xf>
    <xf numFmtId="1" fontId="0" fillId="5" borderId="10" xfId="0" quotePrefix="1" applyNumberFormat="1" applyFill="1" applyBorder="1" applyAlignment="1">
      <alignment horizontal="center"/>
    </xf>
    <xf numFmtId="1" fontId="0" fillId="5" borderId="9" xfId="0" quotePrefix="1" applyNumberForma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5" borderId="24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48" xfId="0" applyNumberFormat="1" applyFont="1" applyFill="1" applyBorder="1" applyAlignment="1">
      <alignment horizontal="center" vertical="center"/>
    </xf>
    <xf numFmtId="0" fontId="18" fillId="0" borderId="32" xfId="0" applyFont="1" applyBorder="1" applyAlignment="1"/>
    <xf numFmtId="0" fontId="3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/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164" fontId="18" fillId="0" borderId="42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/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9" fontId="47" fillId="0" borderId="30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vertical="center" textRotation="90" wrapText="1"/>
    </xf>
    <xf numFmtId="0" fontId="45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textRotation="90"/>
    </xf>
    <xf numFmtId="1" fontId="20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zoomScale="70" zoomScaleNormal="70" workbookViewId="0">
      <selection activeCell="AN26" sqref="AN26"/>
    </sheetView>
  </sheetViews>
  <sheetFormatPr defaultColWidth="4.28515625" defaultRowHeight="15" x14ac:dyDescent="0.25"/>
  <cols>
    <col min="1" max="1" width="23.140625" customWidth="1"/>
    <col min="2" max="53" width="4.28515625" customWidth="1"/>
    <col min="54" max="55" width="4.28515625" style="7" customWidth="1"/>
    <col min="56" max="65" width="4.28515625" customWidth="1"/>
    <col min="66" max="66" width="6.140625" customWidth="1"/>
    <col min="67" max="67" width="5.5703125" customWidth="1"/>
    <col min="68" max="68" width="5" customWidth="1"/>
    <col min="69" max="69" width="7.140625" customWidth="1"/>
    <col min="70" max="70" width="6.28515625" customWidth="1"/>
    <col min="71" max="74" width="8.28515625" customWidth="1"/>
    <col min="75" max="75" width="6.28515625" customWidth="1"/>
    <col min="76" max="76" width="20.140625" customWidth="1"/>
    <col min="77" max="77" width="7" customWidth="1"/>
    <col min="78" max="78" width="4.28515625" customWidth="1"/>
  </cols>
  <sheetData>
    <row r="1" spans="1:78" ht="114" customHeight="1" thickBot="1" x14ac:dyDescent="0.3">
      <c r="A1" s="11" t="s">
        <v>19</v>
      </c>
      <c r="B1" s="409"/>
      <c r="C1" s="409"/>
      <c r="D1" s="409"/>
      <c r="E1" s="409"/>
      <c r="F1" s="409"/>
      <c r="G1" s="409"/>
      <c r="J1" s="426" t="s">
        <v>129</v>
      </c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O1" s="428" t="s">
        <v>96</v>
      </c>
      <c r="AP1" s="409"/>
      <c r="AQ1" s="409"/>
      <c r="AR1" s="409"/>
      <c r="AS1" s="409"/>
      <c r="AT1" s="409"/>
      <c r="AU1" s="409"/>
      <c r="AV1" s="409"/>
      <c r="AW1" s="409"/>
      <c r="AX1" s="409"/>
    </row>
    <row r="2" spans="1:78" ht="18.75" customHeight="1" thickBot="1" x14ac:dyDescent="0.3">
      <c r="A2" s="410" t="s">
        <v>6</v>
      </c>
      <c r="B2" s="523" t="s">
        <v>92</v>
      </c>
      <c r="C2" s="523"/>
      <c r="D2" s="523"/>
      <c r="E2" s="524"/>
      <c r="F2" s="285" t="s">
        <v>93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4"/>
      <c r="Z2" s="285" t="s">
        <v>94</v>
      </c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4"/>
      <c r="AT2" s="285" t="s">
        <v>95</v>
      </c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4"/>
      <c r="BN2" s="396" t="s">
        <v>7</v>
      </c>
      <c r="BO2" s="399" t="s">
        <v>38</v>
      </c>
      <c r="BP2" s="402" t="s">
        <v>8</v>
      </c>
      <c r="BQ2" s="417" t="s">
        <v>39</v>
      </c>
      <c r="BR2" s="417"/>
      <c r="BS2" s="419" t="s">
        <v>10</v>
      </c>
      <c r="BT2" s="278"/>
      <c r="BU2" s="278"/>
      <c r="BV2" s="278"/>
      <c r="BW2" s="399" t="s">
        <v>11</v>
      </c>
      <c r="BX2" s="413" t="s">
        <v>12</v>
      </c>
      <c r="BY2" s="416" t="s">
        <v>20</v>
      </c>
      <c r="BZ2" s="394" t="s">
        <v>13</v>
      </c>
    </row>
    <row r="3" spans="1:78" ht="18.75" customHeight="1" thickBot="1" x14ac:dyDescent="0.3">
      <c r="A3" s="411"/>
      <c r="B3" s="286">
        <v>31</v>
      </c>
      <c r="C3" s="287"/>
      <c r="D3" s="287"/>
      <c r="E3" s="287"/>
      <c r="F3" s="288"/>
      <c r="G3" s="286">
        <v>32</v>
      </c>
      <c r="H3" s="287"/>
      <c r="I3" s="287"/>
      <c r="J3" s="287"/>
      <c r="K3" s="288"/>
      <c r="L3" s="286">
        <v>33</v>
      </c>
      <c r="M3" s="287"/>
      <c r="N3" s="287"/>
      <c r="O3" s="287"/>
      <c r="P3" s="288"/>
      <c r="Q3" s="286">
        <v>34</v>
      </c>
      <c r="R3" s="287"/>
      <c r="S3" s="287"/>
      <c r="T3" s="287"/>
      <c r="U3" s="288"/>
      <c r="V3" s="286">
        <v>35</v>
      </c>
      <c r="W3" s="287"/>
      <c r="X3" s="287"/>
      <c r="Y3" s="288"/>
      <c r="Z3" s="286">
        <v>36</v>
      </c>
      <c r="AA3" s="287"/>
      <c r="AB3" s="287"/>
      <c r="AC3" s="288"/>
      <c r="AD3" s="286">
        <v>37</v>
      </c>
      <c r="AE3" s="287"/>
      <c r="AF3" s="287"/>
      <c r="AG3" s="288"/>
      <c r="AH3" s="286">
        <v>38</v>
      </c>
      <c r="AI3" s="287"/>
      <c r="AJ3" s="287"/>
      <c r="AK3" s="287"/>
      <c r="AL3" s="288"/>
      <c r="AM3" s="286">
        <v>39</v>
      </c>
      <c r="AN3" s="287"/>
      <c r="AO3" s="287"/>
      <c r="AP3" s="287"/>
      <c r="AQ3" s="288"/>
      <c r="AR3" s="286">
        <v>40</v>
      </c>
      <c r="AS3" s="287"/>
      <c r="AT3" s="287"/>
      <c r="AU3" s="287"/>
      <c r="AV3" s="288"/>
      <c r="AW3" s="286">
        <v>41</v>
      </c>
      <c r="AX3" s="287"/>
      <c r="AY3" s="287"/>
      <c r="AZ3" s="287"/>
      <c r="BA3" s="288"/>
      <c r="BB3" s="289">
        <v>42</v>
      </c>
      <c r="BC3" s="290"/>
      <c r="BD3" s="290"/>
      <c r="BE3" s="290"/>
      <c r="BF3" s="291"/>
      <c r="BG3" s="286">
        <v>43</v>
      </c>
      <c r="BH3" s="287"/>
      <c r="BI3" s="287"/>
      <c r="BJ3" s="287"/>
      <c r="BK3" s="288"/>
      <c r="BL3" s="287">
        <v>44</v>
      </c>
      <c r="BM3" s="288"/>
      <c r="BN3" s="397"/>
      <c r="BO3" s="400"/>
      <c r="BP3" s="403"/>
      <c r="BQ3" s="418"/>
      <c r="BR3" s="418"/>
      <c r="BS3" s="420"/>
      <c r="BT3" s="279"/>
      <c r="BU3" s="279"/>
      <c r="BV3" s="279"/>
      <c r="BW3" s="400"/>
      <c r="BX3" s="414"/>
      <c r="BY3" s="416"/>
      <c r="BZ3" s="395"/>
    </row>
    <row r="4" spans="1:78" x14ac:dyDescent="0.25">
      <c r="A4" s="411"/>
      <c r="B4" s="22">
        <v>28</v>
      </c>
      <c r="C4" s="16">
        <v>29</v>
      </c>
      <c r="D4" s="16">
        <v>30</v>
      </c>
      <c r="E4" s="16">
        <v>31</v>
      </c>
      <c r="F4" s="17">
        <v>1</v>
      </c>
      <c r="G4" s="15">
        <v>4</v>
      </c>
      <c r="H4" s="16">
        <v>5</v>
      </c>
      <c r="I4" s="16">
        <v>6</v>
      </c>
      <c r="J4" s="16">
        <v>7</v>
      </c>
      <c r="K4" s="63">
        <v>8</v>
      </c>
      <c r="L4" s="23">
        <v>11</v>
      </c>
      <c r="M4" s="24">
        <v>12</v>
      </c>
      <c r="N4" s="24">
        <v>13</v>
      </c>
      <c r="O4" s="24">
        <v>14</v>
      </c>
      <c r="P4" s="20">
        <v>15</v>
      </c>
      <c r="Q4" s="18">
        <v>18</v>
      </c>
      <c r="R4" s="19">
        <v>19</v>
      </c>
      <c r="S4" s="19">
        <v>20</v>
      </c>
      <c r="T4" s="19">
        <v>21</v>
      </c>
      <c r="U4" s="20">
        <v>22</v>
      </c>
      <c r="V4" s="18">
        <v>26</v>
      </c>
      <c r="W4" s="19">
        <v>27</v>
      </c>
      <c r="X4" s="19">
        <v>28</v>
      </c>
      <c r="Y4" s="20">
        <v>29</v>
      </c>
      <c r="Z4" s="550">
        <v>3</v>
      </c>
      <c r="AA4" s="551">
        <v>4</v>
      </c>
      <c r="AB4" s="67">
        <v>5</v>
      </c>
      <c r="AC4" s="68">
        <v>6</v>
      </c>
      <c r="AD4" s="28">
        <v>10</v>
      </c>
      <c r="AE4" s="24">
        <v>11</v>
      </c>
      <c r="AF4" s="24">
        <v>12</v>
      </c>
      <c r="AG4" s="25">
        <v>13</v>
      </c>
      <c r="AH4" s="28">
        <v>16</v>
      </c>
      <c r="AI4" s="24">
        <v>17</v>
      </c>
      <c r="AJ4" s="24">
        <v>18</v>
      </c>
      <c r="AK4" s="24">
        <v>19</v>
      </c>
      <c r="AL4" s="20">
        <v>20</v>
      </c>
      <c r="AM4" s="18">
        <v>23</v>
      </c>
      <c r="AN4" s="19">
        <v>24</v>
      </c>
      <c r="AO4" s="19">
        <v>25</v>
      </c>
      <c r="AP4" s="24">
        <v>26</v>
      </c>
      <c r="AQ4" s="25">
        <v>27</v>
      </c>
      <c r="AR4" s="28">
        <v>30</v>
      </c>
      <c r="AS4" s="24">
        <v>31</v>
      </c>
      <c r="AT4" s="26">
        <v>1</v>
      </c>
      <c r="AU4" s="24">
        <v>2</v>
      </c>
      <c r="AV4" s="29">
        <v>3</v>
      </c>
      <c r="AW4" s="28">
        <v>6</v>
      </c>
      <c r="AX4" s="27">
        <v>7</v>
      </c>
      <c r="AY4" s="24">
        <v>8</v>
      </c>
      <c r="AZ4" s="24">
        <v>9</v>
      </c>
      <c r="BA4" s="25">
        <v>10</v>
      </c>
      <c r="BB4" s="73">
        <v>14</v>
      </c>
      <c r="BC4" s="67">
        <v>15</v>
      </c>
      <c r="BD4" s="67">
        <v>16</v>
      </c>
      <c r="BE4" s="67">
        <v>17</v>
      </c>
      <c r="BF4" s="68">
        <v>18</v>
      </c>
      <c r="BG4" s="73">
        <v>20</v>
      </c>
      <c r="BH4" s="67">
        <v>21</v>
      </c>
      <c r="BI4" s="30">
        <v>22</v>
      </c>
      <c r="BJ4" s="31">
        <v>23</v>
      </c>
      <c r="BK4" s="32">
        <v>24</v>
      </c>
      <c r="BL4" s="30">
        <v>29</v>
      </c>
      <c r="BM4" s="32">
        <v>30</v>
      </c>
      <c r="BN4" s="397"/>
      <c r="BO4" s="400"/>
      <c r="BP4" s="403"/>
      <c r="BQ4" s="418"/>
      <c r="BR4" s="418"/>
      <c r="BS4" s="420"/>
      <c r="BT4" s="279"/>
      <c r="BU4" s="279"/>
      <c r="BV4" s="279"/>
      <c r="BW4" s="400"/>
      <c r="BX4" s="414"/>
      <c r="BY4" s="416"/>
      <c r="BZ4" s="395"/>
    </row>
    <row r="5" spans="1:78" ht="15.75" thickBot="1" x14ac:dyDescent="0.3">
      <c r="A5" s="412"/>
      <c r="B5" s="36" t="s">
        <v>0</v>
      </c>
      <c r="C5" s="34" t="s">
        <v>1</v>
      </c>
      <c r="D5" s="34" t="s">
        <v>2</v>
      </c>
      <c r="E5" s="34" t="s">
        <v>3</v>
      </c>
      <c r="F5" s="38" t="s">
        <v>4</v>
      </c>
      <c r="G5" s="36" t="s">
        <v>0</v>
      </c>
      <c r="H5" s="34" t="s">
        <v>1</v>
      </c>
      <c r="I5" s="34" t="s">
        <v>2</v>
      </c>
      <c r="J5" s="34" t="s">
        <v>3</v>
      </c>
      <c r="K5" s="38" t="s">
        <v>4</v>
      </c>
      <c r="L5" s="36" t="s">
        <v>0</v>
      </c>
      <c r="M5" s="34" t="s">
        <v>1</v>
      </c>
      <c r="N5" s="34" t="s">
        <v>2</v>
      </c>
      <c r="O5" s="34" t="s">
        <v>3</v>
      </c>
      <c r="P5" s="38" t="s">
        <v>4</v>
      </c>
      <c r="Q5" s="36" t="s">
        <v>0</v>
      </c>
      <c r="R5" s="34" t="s">
        <v>1</v>
      </c>
      <c r="S5" s="34" t="s">
        <v>2</v>
      </c>
      <c r="T5" s="34" t="s">
        <v>3</v>
      </c>
      <c r="U5" s="38" t="s">
        <v>4</v>
      </c>
      <c r="V5" s="36" t="s">
        <v>1</v>
      </c>
      <c r="W5" s="34" t="s">
        <v>2</v>
      </c>
      <c r="X5" s="34" t="s">
        <v>3</v>
      </c>
      <c r="Y5" s="38" t="s">
        <v>4</v>
      </c>
      <c r="Z5" s="552" t="s">
        <v>1</v>
      </c>
      <c r="AA5" s="553" t="s">
        <v>2</v>
      </c>
      <c r="AB5" s="553" t="s">
        <v>3</v>
      </c>
      <c r="AC5" s="554" t="s">
        <v>4</v>
      </c>
      <c r="AD5" s="36" t="s">
        <v>1</v>
      </c>
      <c r="AE5" s="34" t="s">
        <v>2</v>
      </c>
      <c r="AF5" s="34" t="s">
        <v>3</v>
      </c>
      <c r="AG5" s="38" t="s">
        <v>4</v>
      </c>
      <c r="AH5" s="36" t="s">
        <v>0</v>
      </c>
      <c r="AI5" s="34" t="s">
        <v>1</v>
      </c>
      <c r="AJ5" s="34" t="s">
        <v>2</v>
      </c>
      <c r="AK5" s="34" t="s">
        <v>3</v>
      </c>
      <c r="AL5" s="38" t="s">
        <v>4</v>
      </c>
      <c r="AM5" s="36" t="s">
        <v>0</v>
      </c>
      <c r="AN5" s="34" t="s">
        <v>1</v>
      </c>
      <c r="AO5" s="34" t="s">
        <v>2</v>
      </c>
      <c r="AP5" s="34" t="s">
        <v>3</v>
      </c>
      <c r="AQ5" s="38" t="s">
        <v>4</v>
      </c>
      <c r="AR5" s="33" t="s">
        <v>0</v>
      </c>
      <c r="AS5" s="34" t="s">
        <v>1</v>
      </c>
      <c r="AT5" s="34" t="s">
        <v>2</v>
      </c>
      <c r="AU5" s="34" t="s">
        <v>3</v>
      </c>
      <c r="AV5" s="35" t="s">
        <v>4</v>
      </c>
      <c r="AW5" s="33" t="s">
        <v>0</v>
      </c>
      <c r="AX5" s="37" t="s">
        <v>1</v>
      </c>
      <c r="AY5" s="37" t="s">
        <v>2</v>
      </c>
      <c r="AZ5" s="37" t="s">
        <v>3</v>
      </c>
      <c r="BA5" s="35" t="s">
        <v>4</v>
      </c>
      <c r="BB5" s="33" t="s">
        <v>1</v>
      </c>
      <c r="BC5" s="37" t="s">
        <v>2</v>
      </c>
      <c r="BD5" s="37" t="s">
        <v>3</v>
      </c>
      <c r="BE5" s="37" t="s">
        <v>4</v>
      </c>
      <c r="BF5" s="35" t="s">
        <v>5</v>
      </c>
      <c r="BG5" s="33" t="s">
        <v>0</v>
      </c>
      <c r="BH5" s="37" t="s">
        <v>1</v>
      </c>
      <c r="BI5" s="39" t="s">
        <v>2</v>
      </c>
      <c r="BJ5" s="39" t="s">
        <v>3</v>
      </c>
      <c r="BK5" s="40" t="s">
        <v>4</v>
      </c>
      <c r="BL5" s="41" t="s">
        <v>2</v>
      </c>
      <c r="BM5" s="40" t="s">
        <v>3</v>
      </c>
      <c r="BN5" s="398"/>
      <c r="BO5" s="401"/>
      <c r="BP5" s="404"/>
      <c r="BQ5" s="62">
        <v>1</v>
      </c>
      <c r="BR5" s="62">
        <v>2</v>
      </c>
      <c r="BS5" s="421"/>
      <c r="BT5" s="280"/>
      <c r="BU5" s="280"/>
      <c r="BV5" s="280"/>
      <c r="BW5" s="401"/>
      <c r="BX5" s="415"/>
      <c r="BY5" s="416"/>
      <c r="BZ5" s="395"/>
    </row>
    <row r="6" spans="1:78" ht="15.75" hidden="1" thickBot="1" x14ac:dyDescent="0.3">
      <c r="A6" s="374" t="s">
        <v>40</v>
      </c>
      <c r="B6" s="110"/>
      <c r="C6" s="111"/>
      <c r="D6" s="111"/>
      <c r="E6" s="111"/>
      <c r="F6" s="112"/>
      <c r="G6" s="115"/>
      <c r="H6" s="113"/>
      <c r="I6" s="111"/>
      <c r="J6" s="111"/>
      <c r="K6" s="112"/>
      <c r="L6" s="110"/>
      <c r="M6" s="111"/>
      <c r="N6" s="111"/>
      <c r="O6" s="111"/>
      <c r="P6" s="114"/>
      <c r="Q6" s="115"/>
      <c r="R6" s="111"/>
      <c r="S6" s="111"/>
      <c r="T6" s="111"/>
      <c r="U6" s="112"/>
      <c r="V6" s="110"/>
      <c r="W6" s="111"/>
      <c r="X6" s="111"/>
      <c r="Y6" s="112"/>
      <c r="Z6" s="110"/>
      <c r="AA6" s="113"/>
      <c r="AB6" s="111"/>
      <c r="AC6" s="112"/>
      <c r="AD6" s="110"/>
      <c r="AE6" s="113"/>
      <c r="AF6" s="111"/>
      <c r="AG6" s="112"/>
      <c r="AH6" s="110"/>
      <c r="AI6" s="116"/>
      <c r="AJ6" s="117"/>
      <c r="AK6" s="118"/>
      <c r="AL6" s="119"/>
      <c r="AM6" s="120"/>
      <c r="AN6" s="117"/>
      <c r="AO6" s="117"/>
      <c r="AP6" s="117"/>
      <c r="AQ6" s="119"/>
      <c r="AR6" s="120"/>
      <c r="AS6" s="117"/>
      <c r="AT6" s="117"/>
      <c r="AU6" s="117"/>
      <c r="AV6" s="525"/>
      <c r="AW6" s="526"/>
      <c r="AX6" s="151"/>
      <c r="AY6" s="527"/>
      <c r="AZ6" s="527"/>
      <c r="BA6" s="528"/>
      <c r="BB6" s="526"/>
      <c r="BC6" s="527"/>
      <c r="BD6" s="527"/>
      <c r="BE6" s="527"/>
      <c r="BF6" s="525"/>
      <c r="BG6" s="153"/>
      <c r="BH6" s="527"/>
      <c r="BI6" s="121"/>
      <c r="BJ6" s="122"/>
      <c r="BK6" s="123"/>
      <c r="BL6" s="124"/>
      <c r="BM6" s="123"/>
      <c r="BN6" s="405">
        <v>50</v>
      </c>
      <c r="BO6" s="382">
        <v>9</v>
      </c>
      <c r="BP6" s="386">
        <v>1</v>
      </c>
      <c r="BQ6" s="386">
        <v>9</v>
      </c>
      <c r="BR6" s="386"/>
      <c r="BS6" s="390">
        <f>IF(BW6="ПМК",(BN6-4)/(BO6-1),BN6/BO6)</f>
        <v>5.5555555555555554</v>
      </c>
      <c r="BT6" s="274"/>
      <c r="BU6" s="274"/>
      <c r="BV6" s="274"/>
      <c r="BW6" s="386" t="s">
        <v>26</v>
      </c>
      <c r="BX6" s="370" t="s">
        <v>33</v>
      </c>
      <c r="BY6" s="416"/>
      <c r="BZ6" s="314">
        <f>COUNTIF($B6:$BM9,BZ$2)</f>
        <v>0</v>
      </c>
    </row>
    <row r="7" spans="1:78" ht="15.75" hidden="1" thickBot="1" x14ac:dyDescent="0.3">
      <c r="A7" s="375"/>
      <c r="B7" s="125"/>
      <c r="C7" s="128"/>
      <c r="D7" s="128"/>
      <c r="E7" s="128"/>
      <c r="F7" s="127"/>
      <c r="G7" s="130"/>
      <c r="H7" s="126"/>
      <c r="I7" s="128"/>
      <c r="J7" s="128"/>
      <c r="K7" s="129"/>
      <c r="L7" s="125"/>
      <c r="M7" s="128"/>
      <c r="N7" s="128"/>
      <c r="O7" s="128"/>
      <c r="P7" s="129"/>
      <c r="Q7" s="130"/>
      <c r="R7" s="128"/>
      <c r="S7" s="128"/>
      <c r="T7" s="128"/>
      <c r="U7" s="129"/>
      <c r="V7" s="125"/>
      <c r="W7" s="128"/>
      <c r="X7" s="128"/>
      <c r="Y7" s="127"/>
      <c r="Z7" s="125"/>
      <c r="AA7" s="126"/>
      <c r="AB7" s="128"/>
      <c r="AC7" s="127"/>
      <c r="AD7" s="125"/>
      <c r="AE7" s="126"/>
      <c r="AF7" s="128"/>
      <c r="AG7" s="127"/>
      <c r="AH7" s="125"/>
      <c r="AI7" s="131"/>
      <c r="AJ7" s="131"/>
      <c r="AK7" s="132"/>
      <c r="AL7" s="133"/>
      <c r="AM7" s="134"/>
      <c r="AN7" s="131"/>
      <c r="AO7" s="131"/>
      <c r="AP7" s="131"/>
      <c r="AQ7" s="133"/>
      <c r="AR7" s="134"/>
      <c r="AS7" s="131"/>
      <c r="AT7" s="131"/>
      <c r="AU7" s="132"/>
      <c r="AV7" s="529"/>
      <c r="AW7" s="530"/>
      <c r="AX7" s="161"/>
      <c r="AY7" s="531"/>
      <c r="AZ7" s="531"/>
      <c r="BA7" s="532"/>
      <c r="BB7" s="530"/>
      <c r="BC7" s="531"/>
      <c r="BD7" s="531"/>
      <c r="BE7" s="531"/>
      <c r="BF7" s="529"/>
      <c r="BG7" s="160"/>
      <c r="BH7" s="531"/>
      <c r="BI7" s="135"/>
      <c r="BJ7" s="136"/>
      <c r="BK7" s="137"/>
      <c r="BL7" s="138"/>
      <c r="BM7" s="137"/>
      <c r="BN7" s="406"/>
      <c r="BO7" s="383"/>
      <c r="BP7" s="387"/>
      <c r="BQ7" s="387"/>
      <c r="BR7" s="387"/>
      <c r="BS7" s="391"/>
      <c r="BT7" s="275"/>
      <c r="BU7" s="275"/>
      <c r="BV7" s="275"/>
      <c r="BW7" s="387"/>
      <c r="BX7" s="371"/>
      <c r="BY7" s="416"/>
      <c r="BZ7" s="314"/>
    </row>
    <row r="8" spans="1:78" ht="15.75" hidden="1" thickBot="1" x14ac:dyDescent="0.3">
      <c r="A8" s="376"/>
      <c r="B8" s="125"/>
      <c r="C8" s="126"/>
      <c r="D8" s="128"/>
      <c r="E8" s="128"/>
      <c r="F8" s="129"/>
      <c r="G8" s="130"/>
      <c r="H8" s="126"/>
      <c r="I8" s="126"/>
      <c r="J8" s="126"/>
      <c r="K8" s="129"/>
      <c r="L8" s="125"/>
      <c r="M8" s="126"/>
      <c r="N8" s="128"/>
      <c r="O8" s="128"/>
      <c r="P8" s="129"/>
      <c r="Q8" s="130"/>
      <c r="R8" s="126"/>
      <c r="S8" s="126"/>
      <c r="T8" s="126"/>
      <c r="U8" s="129"/>
      <c r="V8" s="125"/>
      <c r="W8" s="126"/>
      <c r="X8" s="128"/>
      <c r="Y8" s="127"/>
      <c r="Z8" s="125"/>
      <c r="AA8" s="126"/>
      <c r="AB8" s="126"/>
      <c r="AC8" s="129"/>
      <c r="AD8" s="130"/>
      <c r="AE8" s="126"/>
      <c r="AF8" s="128"/>
      <c r="AG8" s="129"/>
      <c r="AH8" s="125"/>
      <c r="AI8" s="131"/>
      <c r="AJ8" s="132"/>
      <c r="AK8" s="132"/>
      <c r="AL8" s="139"/>
      <c r="AM8" s="140"/>
      <c r="AN8" s="132"/>
      <c r="AO8" s="132"/>
      <c r="AP8" s="131"/>
      <c r="AQ8" s="139"/>
      <c r="AR8" s="140"/>
      <c r="AS8" s="132"/>
      <c r="AT8" s="132"/>
      <c r="AU8" s="132"/>
      <c r="AV8" s="529"/>
      <c r="AW8" s="533"/>
      <c r="AX8" s="163"/>
      <c r="AY8" s="531"/>
      <c r="AZ8" s="534"/>
      <c r="BA8" s="532"/>
      <c r="BB8" s="533"/>
      <c r="BC8" s="534"/>
      <c r="BD8" s="534"/>
      <c r="BE8" s="534"/>
      <c r="BF8" s="529"/>
      <c r="BG8" s="165"/>
      <c r="BH8" s="531"/>
      <c r="BI8" s="135"/>
      <c r="BJ8" s="136"/>
      <c r="BK8" s="137"/>
      <c r="BL8" s="138"/>
      <c r="BM8" s="137"/>
      <c r="BN8" s="407"/>
      <c r="BO8" s="384"/>
      <c r="BP8" s="388"/>
      <c r="BQ8" s="388"/>
      <c r="BR8" s="388"/>
      <c r="BS8" s="392"/>
      <c r="BT8" s="276"/>
      <c r="BU8" s="276"/>
      <c r="BV8" s="276"/>
      <c r="BW8" s="388"/>
      <c r="BX8" s="372"/>
      <c r="BY8" s="416"/>
      <c r="BZ8" s="314"/>
    </row>
    <row r="9" spans="1:78" ht="15.75" hidden="1" thickBot="1" x14ac:dyDescent="0.3">
      <c r="A9" s="377"/>
      <c r="B9" s="141"/>
      <c r="C9" s="142"/>
      <c r="D9" s="142"/>
      <c r="E9" s="142"/>
      <c r="F9" s="143"/>
      <c r="G9" s="141"/>
      <c r="H9" s="142"/>
      <c r="I9" s="142"/>
      <c r="J9" s="142"/>
      <c r="K9" s="143"/>
      <c r="L9" s="141"/>
      <c r="M9" s="142"/>
      <c r="N9" s="142"/>
      <c r="O9" s="142"/>
      <c r="P9" s="143"/>
      <c r="Q9" s="141"/>
      <c r="R9" s="142"/>
      <c r="S9" s="142"/>
      <c r="T9" s="142"/>
      <c r="U9" s="143"/>
      <c r="V9" s="141"/>
      <c r="W9" s="142"/>
      <c r="X9" s="142"/>
      <c r="Y9" s="143"/>
      <c r="Z9" s="141"/>
      <c r="AA9" s="142"/>
      <c r="AB9" s="142"/>
      <c r="AC9" s="143"/>
      <c r="AD9" s="141"/>
      <c r="AE9" s="142"/>
      <c r="AF9" s="142"/>
      <c r="AG9" s="143"/>
      <c r="AH9" s="141"/>
      <c r="AI9" s="144"/>
      <c r="AJ9" s="144"/>
      <c r="AK9" s="144"/>
      <c r="AL9" s="145"/>
      <c r="AM9" s="146"/>
      <c r="AN9" s="144"/>
      <c r="AO9" s="144"/>
      <c r="AP9" s="144"/>
      <c r="AQ9" s="145"/>
      <c r="AR9" s="146"/>
      <c r="AS9" s="144"/>
      <c r="AT9" s="144"/>
      <c r="AU9" s="144"/>
      <c r="AV9" s="535"/>
      <c r="AW9" s="536"/>
      <c r="AX9" s="170"/>
      <c r="AY9" s="537"/>
      <c r="AZ9" s="537"/>
      <c r="BA9" s="535"/>
      <c r="BB9" s="536"/>
      <c r="BC9" s="537"/>
      <c r="BD9" s="537"/>
      <c r="BE9" s="537"/>
      <c r="BF9" s="535"/>
      <c r="BG9" s="169"/>
      <c r="BH9" s="537"/>
      <c r="BI9" s="147"/>
      <c r="BJ9" s="148"/>
      <c r="BK9" s="149"/>
      <c r="BL9" s="150"/>
      <c r="BM9" s="149"/>
      <c r="BN9" s="408"/>
      <c r="BO9" s="385"/>
      <c r="BP9" s="389"/>
      <c r="BQ9" s="389"/>
      <c r="BR9" s="389"/>
      <c r="BS9" s="393"/>
      <c r="BT9" s="277"/>
      <c r="BU9" s="277"/>
      <c r="BV9" s="277"/>
      <c r="BW9" s="389"/>
      <c r="BX9" s="373"/>
      <c r="BY9" s="416"/>
      <c r="BZ9" s="314"/>
    </row>
    <row r="10" spans="1:78" x14ac:dyDescent="0.25">
      <c r="A10" s="351" t="s">
        <v>24</v>
      </c>
      <c r="B10" s="153"/>
      <c r="C10" s="151"/>
      <c r="D10" s="151"/>
      <c r="E10" s="154"/>
      <c r="F10" s="152"/>
      <c r="G10" s="156"/>
      <c r="H10" s="151"/>
      <c r="I10" s="154"/>
      <c r="J10" s="151"/>
      <c r="K10" s="152"/>
      <c r="L10" s="153"/>
      <c r="M10" s="151"/>
      <c r="N10" s="151"/>
      <c r="O10" s="154"/>
      <c r="P10" s="152"/>
      <c r="Q10" s="156"/>
      <c r="R10" s="151"/>
      <c r="S10" s="151"/>
      <c r="T10" s="151"/>
      <c r="U10" s="152"/>
      <c r="V10" s="153"/>
      <c r="W10" s="151"/>
      <c r="X10" s="151"/>
      <c r="Y10" s="155"/>
      <c r="Z10" s="153"/>
      <c r="AC10" s="608" t="s">
        <v>128</v>
      </c>
      <c r="AD10" s="605"/>
      <c r="AE10" s="609"/>
      <c r="AF10" s="544"/>
      <c r="AG10" s="152"/>
      <c r="AH10" s="153"/>
      <c r="AI10" s="154"/>
      <c r="AJ10" s="154"/>
      <c r="AK10" s="154"/>
      <c r="AL10" s="155"/>
      <c r="AM10" s="156"/>
      <c r="AN10" s="151"/>
      <c r="AO10" s="151"/>
      <c r="AP10" s="151"/>
      <c r="AQ10" s="155"/>
      <c r="AR10" s="156"/>
      <c r="AS10" s="154"/>
      <c r="AT10" s="151"/>
      <c r="AU10" s="151"/>
      <c r="AV10" s="152"/>
      <c r="AW10" s="153"/>
      <c r="AX10" s="151"/>
      <c r="AY10" s="538"/>
      <c r="AZ10" s="154"/>
      <c r="BA10" s="155"/>
      <c r="BB10" s="156"/>
      <c r="BC10" s="154"/>
      <c r="BD10" s="151"/>
      <c r="BE10" s="151"/>
      <c r="BF10" s="152"/>
      <c r="BG10" s="156"/>
      <c r="BH10" s="151"/>
      <c r="BI10" s="122"/>
      <c r="BJ10" s="157"/>
      <c r="BK10" s="158"/>
      <c r="BL10" s="159"/>
      <c r="BM10" s="158"/>
      <c r="BN10" s="356">
        <v>30</v>
      </c>
      <c r="BO10" s="360">
        <v>5</v>
      </c>
      <c r="BP10" s="340">
        <v>2</v>
      </c>
      <c r="BQ10" s="340"/>
      <c r="BR10" s="340">
        <v>5</v>
      </c>
      <c r="BS10" s="363">
        <f t="shared" ref="BS10" si="0">IF(BW10="ПМК",(BN10-4)/(BO10-1),BN10/BO10)</f>
        <v>6</v>
      </c>
      <c r="BT10" s="271"/>
      <c r="BU10" s="271"/>
      <c r="BV10" s="271"/>
      <c r="BW10" s="340" t="s">
        <v>26</v>
      </c>
      <c r="BX10" s="344" t="s">
        <v>33</v>
      </c>
      <c r="BY10" s="416"/>
      <c r="BZ10" s="314">
        <f>COUNTIF($B10:$BM13,BZ$2)</f>
        <v>0</v>
      </c>
    </row>
    <row r="11" spans="1:78" x14ac:dyDescent="0.25">
      <c r="A11" s="352"/>
      <c r="B11" s="160"/>
      <c r="C11" s="161"/>
      <c r="D11" s="161"/>
      <c r="E11" s="163"/>
      <c r="F11" s="162"/>
      <c r="G11" s="165"/>
      <c r="H11" s="161"/>
      <c r="I11" s="163"/>
      <c r="J11" s="161"/>
      <c r="K11" s="162"/>
      <c r="L11" s="160"/>
      <c r="M11" s="161"/>
      <c r="N11" s="161"/>
      <c r="O11" s="163"/>
      <c r="P11" s="162"/>
      <c r="Q11" s="165"/>
      <c r="R11" s="161"/>
      <c r="S11" s="161"/>
      <c r="T11" s="161"/>
      <c r="U11" s="162"/>
      <c r="V11" s="160"/>
      <c r="W11" s="161"/>
      <c r="X11" s="161"/>
      <c r="Y11" s="164"/>
      <c r="Z11" s="160"/>
      <c r="AA11" s="161"/>
      <c r="AB11" s="539"/>
      <c r="AC11" s="610"/>
      <c r="AD11" s="606"/>
      <c r="AE11" s="611"/>
      <c r="AF11" s="567"/>
      <c r="AG11" s="162"/>
      <c r="AH11" s="160"/>
      <c r="AI11" s="163"/>
      <c r="AJ11" s="163"/>
      <c r="AK11" s="163"/>
      <c r="AL11" s="164"/>
      <c r="AM11" s="165"/>
      <c r="AN11" s="161"/>
      <c r="AO11" s="161"/>
      <c r="AP11" s="161"/>
      <c r="AQ11" s="164"/>
      <c r="AR11" s="165"/>
      <c r="AS11" s="163"/>
      <c r="AT11" s="161"/>
      <c r="AU11" s="161"/>
      <c r="AV11" s="162"/>
      <c r="AW11" s="160"/>
      <c r="AX11" s="161"/>
      <c r="AY11" s="163"/>
      <c r="AZ11" s="163"/>
      <c r="BA11" s="164"/>
      <c r="BB11" s="165"/>
      <c r="BC11" s="163"/>
      <c r="BD11" s="161"/>
      <c r="BE11" s="161"/>
      <c r="BF11" s="162"/>
      <c r="BG11" s="165"/>
      <c r="BH11" s="161"/>
      <c r="BI11" s="136"/>
      <c r="BJ11" s="166"/>
      <c r="BK11" s="167"/>
      <c r="BL11" s="168"/>
      <c r="BM11" s="167"/>
      <c r="BN11" s="356"/>
      <c r="BO11" s="360"/>
      <c r="BP11" s="340"/>
      <c r="BQ11" s="340"/>
      <c r="BR11" s="340"/>
      <c r="BS11" s="364"/>
      <c r="BT11" s="271">
        <f>BS10*BR10</f>
        <v>30</v>
      </c>
      <c r="BU11" s="271">
        <f>BT11/8.7</f>
        <v>3.4482758620689657</v>
      </c>
      <c r="BV11" s="271">
        <v>3</v>
      </c>
      <c r="BW11" s="340"/>
      <c r="BX11" s="344"/>
      <c r="BY11" s="416"/>
      <c r="BZ11" s="314"/>
    </row>
    <row r="12" spans="1:78" x14ac:dyDescent="0.25">
      <c r="A12" s="353"/>
      <c r="B12" s="160"/>
      <c r="C12" s="163"/>
      <c r="D12" s="161"/>
      <c r="E12" s="163"/>
      <c r="F12" s="162"/>
      <c r="G12" s="165"/>
      <c r="H12" s="163"/>
      <c r="I12" s="163"/>
      <c r="J12" s="161"/>
      <c r="K12" s="162"/>
      <c r="L12" s="160"/>
      <c r="M12" s="163"/>
      <c r="N12" s="161"/>
      <c r="O12" s="163"/>
      <c r="P12" s="164"/>
      <c r="Q12" s="165"/>
      <c r="R12" s="163"/>
      <c r="S12" s="163"/>
      <c r="T12" s="161"/>
      <c r="U12" s="162"/>
      <c r="V12" s="160"/>
      <c r="W12" s="163"/>
      <c r="X12" s="161"/>
      <c r="Y12" s="164"/>
      <c r="Z12" s="165"/>
      <c r="AA12" s="163"/>
      <c r="AB12" s="572"/>
      <c r="AC12" s="610"/>
      <c r="AD12" s="606"/>
      <c r="AE12" s="611"/>
      <c r="AF12" s="567"/>
      <c r="AG12" s="164"/>
      <c r="AH12" s="160"/>
      <c r="AI12" s="163"/>
      <c r="AJ12" s="163"/>
      <c r="AK12" s="163"/>
      <c r="AL12" s="164"/>
      <c r="AM12" s="165"/>
      <c r="AN12" s="161"/>
      <c r="AO12" s="161"/>
      <c r="AP12" s="161"/>
      <c r="AQ12" s="164"/>
      <c r="AR12" s="165"/>
      <c r="AS12" s="163"/>
      <c r="AT12" s="161"/>
      <c r="AU12" s="161"/>
      <c r="AV12" s="162"/>
      <c r="AW12" s="165"/>
      <c r="AX12" s="163"/>
      <c r="AY12" s="163"/>
      <c r="AZ12" s="163"/>
      <c r="BA12" s="164"/>
      <c r="BB12" s="165"/>
      <c r="BC12" s="163"/>
      <c r="BD12" s="161"/>
      <c r="BE12" s="161"/>
      <c r="BF12" s="162"/>
      <c r="BG12" s="165"/>
      <c r="BH12" s="161"/>
      <c r="BI12" s="136"/>
      <c r="BJ12" s="166"/>
      <c r="BK12" s="167"/>
      <c r="BL12" s="168"/>
      <c r="BM12" s="167"/>
      <c r="BN12" s="357"/>
      <c r="BO12" s="361"/>
      <c r="BP12" s="341"/>
      <c r="BQ12" s="341"/>
      <c r="BR12" s="341"/>
      <c r="BS12" s="365"/>
      <c r="BT12" s="272"/>
      <c r="BU12" s="272"/>
      <c r="BV12" s="272"/>
      <c r="BW12" s="341"/>
      <c r="BX12" s="345"/>
      <c r="BY12" s="416"/>
      <c r="BZ12" s="314"/>
    </row>
    <row r="13" spans="1:78" ht="15.75" thickBot="1" x14ac:dyDescent="0.3">
      <c r="A13" s="354"/>
      <c r="B13" s="169"/>
      <c r="C13" s="170"/>
      <c r="D13" s="170"/>
      <c r="E13" s="170"/>
      <c r="F13" s="171"/>
      <c r="G13" s="169"/>
      <c r="H13" s="170"/>
      <c r="I13" s="170"/>
      <c r="J13" s="170"/>
      <c r="K13" s="171"/>
      <c r="L13" s="169"/>
      <c r="M13" s="170"/>
      <c r="N13" s="170"/>
      <c r="O13" s="170"/>
      <c r="P13" s="171"/>
      <c r="Q13" s="169"/>
      <c r="R13" s="170"/>
      <c r="S13" s="170"/>
      <c r="T13" s="170"/>
      <c r="U13" s="171"/>
      <c r="V13" s="169"/>
      <c r="W13" s="170"/>
      <c r="X13" s="170"/>
      <c r="Y13" s="171"/>
      <c r="Z13" s="169"/>
      <c r="AA13" s="170"/>
      <c r="AB13" s="573"/>
      <c r="AC13" s="612"/>
      <c r="AD13" s="607"/>
      <c r="AE13" s="613"/>
      <c r="AF13" s="568"/>
      <c r="AG13" s="171"/>
      <c r="AH13" s="169"/>
      <c r="AI13" s="170"/>
      <c r="AJ13" s="170"/>
      <c r="AK13" s="170"/>
      <c r="AL13" s="171"/>
      <c r="AM13" s="169"/>
      <c r="AN13" s="170"/>
      <c r="AO13" s="170"/>
      <c r="AP13" s="170"/>
      <c r="AQ13" s="171"/>
      <c r="AR13" s="541"/>
      <c r="AS13" s="542"/>
      <c r="AT13" s="542"/>
      <c r="AU13" s="542"/>
      <c r="AV13" s="171"/>
      <c r="AW13" s="169"/>
      <c r="AX13" s="170"/>
      <c r="AY13" s="170"/>
      <c r="AZ13" s="170"/>
      <c r="BA13" s="171"/>
      <c r="BB13" s="169"/>
      <c r="BC13" s="170"/>
      <c r="BD13" s="170"/>
      <c r="BE13" s="170"/>
      <c r="BF13" s="171"/>
      <c r="BG13" s="169"/>
      <c r="BH13" s="170"/>
      <c r="BI13" s="148"/>
      <c r="BJ13" s="172"/>
      <c r="BK13" s="173"/>
      <c r="BL13" s="174"/>
      <c r="BM13" s="173"/>
      <c r="BN13" s="358"/>
      <c r="BO13" s="362"/>
      <c r="BP13" s="342"/>
      <c r="BQ13" s="342"/>
      <c r="BR13" s="342"/>
      <c r="BS13" s="366"/>
      <c r="BT13" s="273"/>
      <c r="BU13" s="273"/>
      <c r="BV13" s="273"/>
      <c r="BW13" s="342"/>
      <c r="BX13" s="346"/>
      <c r="BY13" s="416"/>
      <c r="BZ13" s="314"/>
    </row>
    <row r="14" spans="1:78" x14ac:dyDescent="0.25">
      <c r="A14" s="351" t="s">
        <v>42</v>
      </c>
      <c r="B14" s="153"/>
      <c r="C14" s="151"/>
      <c r="D14" s="151"/>
      <c r="E14" s="151"/>
      <c r="F14" s="155"/>
      <c r="G14" s="153"/>
      <c r="H14" s="151"/>
      <c r="I14" s="151"/>
      <c r="J14" s="151"/>
      <c r="K14" s="152"/>
      <c r="L14" s="156"/>
      <c r="M14" s="151"/>
      <c r="N14" s="151"/>
      <c r="O14" s="151"/>
      <c r="P14" s="155"/>
      <c r="Q14" s="153"/>
      <c r="R14" s="151"/>
      <c r="S14" s="151"/>
      <c r="T14" s="151"/>
      <c r="U14" s="152"/>
      <c r="V14" s="156"/>
      <c r="W14" s="151"/>
      <c r="X14" s="154"/>
      <c r="Y14" s="152"/>
      <c r="Z14" s="153"/>
      <c r="AA14" s="151"/>
      <c r="AB14" s="151"/>
      <c r="AC14" s="152"/>
      <c r="AD14" s="153"/>
      <c r="AE14" s="154"/>
      <c r="AF14" s="151"/>
      <c r="AG14" s="155"/>
      <c r="AH14" s="153"/>
      <c r="AI14" s="151"/>
      <c r="AJ14" s="154"/>
      <c r="AK14" s="151"/>
      <c r="AL14" s="152"/>
      <c r="AM14" s="153"/>
      <c r="AN14" s="151"/>
      <c r="AO14" s="151"/>
      <c r="AP14" s="151"/>
      <c r="AR14" s="586"/>
      <c r="AS14" s="636" t="s">
        <v>128</v>
      </c>
      <c r="AT14" s="637"/>
      <c r="AU14" s="638"/>
      <c r="AV14" s="593"/>
      <c r="AW14" s="156"/>
      <c r="AX14" s="154"/>
      <c r="AY14" s="151"/>
      <c r="AZ14" s="154"/>
      <c r="BA14" s="152"/>
      <c r="BB14" s="153"/>
      <c r="BC14" s="151"/>
      <c r="BD14" s="151"/>
      <c r="BE14" s="151"/>
      <c r="BF14" s="152"/>
      <c r="BG14" s="153"/>
      <c r="BH14" s="151"/>
      <c r="BI14" s="122"/>
      <c r="BJ14" s="122"/>
      <c r="BK14" s="123"/>
      <c r="BL14" s="124"/>
      <c r="BM14" s="123"/>
      <c r="BN14" s="355">
        <v>60</v>
      </c>
      <c r="BO14" s="359">
        <v>11</v>
      </c>
      <c r="BP14" s="339" t="s">
        <v>25</v>
      </c>
      <c r="BQ14" s="339">
        <v>6</v>
      </c>
      <c r="BR14" s="339">
        <v>5</v>
      </c>
      <c r="BS14" s="363">
        <f t="shared" ref="BS14" si="1">IF(BW14="ПМК",(BN14-4)/(BO14-1),BN14/BO14)</f>
        <v>5.4545454545454541</v>
      </c>
      <c r="BT14" s="270"/>
      <c r="BU14" s="270"/>
      <c r="BV14" s="270"/>
      <c r="BW14" s="339" t="s">
        <v>26</v>
      </c>
      <c r="BX14" s="343" t="s">
        <v>33</v>
      </c>
      <c r="BY14" s="416"/>
      <c r="BZ14" s="314">
        <f>COUNTIF($B14:$BM17,BZ$2)</f>
        <v>0</v>
      </c>
    </row>
    <row r="15" spans="1:78" x14ac:dyDescent="0.25">
      <c r="A15" s="352"/>
      <c r="B15" s="160"/>
      <c r="C15" s="161"/>
      <c r="D15" s="161"/>
      <c r="E15" s="161"/>
      <c r="F15" s="164"/>
      <c r="G15" s="160"/>
      <c r="H15" s="161"/>
      <c r="I15" s="161"/>
      <c r="J15" s="161"/>
      <c r="K15" s="162"/>
      <c r="L15" s="165"/>
      <c r="M15" s="161"/>
      <c r="N15" s="161"/>
      <c r="O15" s="161"/>
      <c r="P15" s="164"/>
      <c r="Q15" s="160"/>
      <c r="R15" s="161"/>
      <c r="S15" s="161"/>
      <c r="T15" s="161"/>
      <c r="U15" s="162"/>
      <c r="V15" s="165"/>
      <c r="W15" s="161"/>
      <c r="X15" s="163"/>
      <c r="Y15" s="162"/>
      <c r="Z15" s="160"/>
      <c r="AA15" s="161"/>
      <c r="AB15" s="161"/>
      <c r="AC15" s="162"/>
      <c r="AD15" s="160"/>
      <c r="AE15" s="163"/>
      <c r="AF15" s="161"/>
      <c r="AG15" s="164"/>
      <c r="AH15" s="160"/>
      <c r="AI15" s="161"/>
      <c r="AJ15" s="163"/>
      <c r="AK15" s="161"/>
      <c r="AL15" s="162"/>
      <c r="AM15" s="160"/>
      <c r="AN15" s="161"/>
      <c r="AO15" s="161"/>
      <c r="AP15" s="161"/>
      <c r="AQ15" s="539"/>
      <c r="AR15" s="586"/>
      <c r="AS15" s="639"/>
      <c r="AT15" s="640"/>
      <c r="AU15" s="641"/>
      <c r="AV15" s="594"/>
      <c r="AW15" s="165"/>
      <c r="AX15" s="163"/>
      <c r="AY15" s="161"/>
      <c r="AZ15" s="163"/>
      <c r="BA15" s="162"/>
      <c r="BB15" s="160"/>
      <c r="BC15" s="161"/>
      <c r="BD15" s="161"/>
      <c r="BE15" s="161"/>
      <c r="BF15" s="162"/>
      <c r="BG15" s="160"/>
      <c r="BH15" s="161"/>
      <c r="BI15" s="136"/>
      <c r="BJ15" s="136"/>
      <c r="BK15" s="137"/>
      <c r="BL15" s="138"/>
      <c r="BM15" s="137"/>
      <c r="BN15" s="356"/>
      <c r="BO15" s="360"/>
      <c r="BP15" s="340"/>
      <c r="BQ15" s="340"/>
      <c r="BR15" s="340"/>
      <c r="BS15" s="364"/>
      <c r="BT15" s="271">
        <f>BS14*BR14</f>
        <v>27.27272727272727</v>
      </c>
      <c r="BU15" s="271">
        <f>BT15/8.7</f>
        <v>3.134796238244514</v>
      </c>
      <c r="BV15" s="271">
        <v>3</v>
      </c>
      <c r="BW15" s="340"/>
      <c r="BX15" s="344"/>
      <c r="BY15" s="416"/>
      <c r="BZ15" s="314"/>
    </row>
    <row r="16" spans="1:78" x14ac:dyDescent="0.25">
      <c r="A16" s="353"/>
      <c r="B16" s="165"/>
      <c r="C16" s="161"/>
      <c r="D16" s="163"/>
      <c r="E16" s="163"/>
      <c r="F16" s="164"/>
      <c r="G16" s="165"/>
      <c r="H16" s="163"/>
      <c r="I16" s="163"/>
      <c r="J16" s="163"/>
      <c r="K16" s="164"/>
      <c r="L16" s="165"/>
      <c r="M16" s="161"/>
      <c r="N16" s="163"/>
      <c r="O16" s="163"/>
      <c r="P16" s="164"/>
      <c r="Q16" s="165"/>
      <c r="R16" s="163"/>
      <c r="S16" s="161"/>
      <c r="T16" s="163"/>
      <c r="U16" s="164"/>
      <c r="V16" s="165"/>
      <c r="W16" s="163"/>
      <c r="X16" s="163"/>
      <c r="Y16" s="164"/>
      <c r="Z16" s="165"/>
      <c r="AA16" s="163"/>
      <c r="AB16" s="163"/>
      <c r="AC16" s="164"/>
      <c r="AD16" s="165"/>
      <c r="AE16" s="163"/>
      <c r="AF16" s="163"/>
      <c r="AG16" s="164"/>
      <c r="AH16" s="165"/>
      <c r="AI16" s="163"/>
      <c r="AJ16" s="163"/>
      <c r="AK16" s="163"/>
      <c r="AL16" s="164"/>
      <c r="AM16" s="165"/>
      <c r="AN16" s="163"/>
      <c r="AO16" s="163"/>
      <c r="AP16" s="163"/>
      <c r="AQ16" s="164"/>
      <c r="AR16" s="624"/>
      <c r="AS16" s="639"/>
      <c r="AT16" s="640"/>
      <c r="AU16" s="641"/>
      <c r="AV16" s="626"/>
      <c r="AW16" s="165"/>
      <c r="AX16" s="163"/>
      <c r="AY16" s="163"/>
      <c r="AZ16" s="163"/>
      <c r="BA16" s="164"/>
      <c r="BB16" s="165"/>
      <c r="BC16" s="163"/>
      <c r="BD16" s="163"/>
      <c r="BE16" s="163"/>
      <c r="BF16" s="164"/>
      <c r="BG16" s="165"/>
      <c r="BH16" s="163"/>
      <c r="BI16" s="136"/>
      <c r="BJ16" s="136"/>
      <c r="BK16" s="137"/>
      <c r="BL16" s="138"/>
      <c r="BM16" s="137"/>
      <c r="BN16" s="357"/>
      <c r="BO16" s="361"/>
      <c r="BP16" s="341"/>
      <c r="BQ16" s="341"/>
      <c r="BR16" s="341"/>
      <c r="BS16" s="365"/>
      <c r="BT16" s="272"/>
      <c r="BU16" s="272"/>
      <c r="BV16" s="272"/>
      <c r="BW16" s="341"/>
      <c r="BX16" s="345"/>
      <c r="BY16" s="416"/>
      <c r="BZ16" s="314"/>
    </row>
    <row r="17" spans="1:78" ht="15.75" thickBot="1" x14ac:dyDescent="0.3">
      <c r="A17" s="354"/>
      <c r="B17" s="169"/>
      <c r="C17" s="170"/>
      <c r="D17" s="170"/>
      <c r="E17" s="170"/>
      <c r="F17" s="171"/>
      <c r="G17" s="169"/>
      <c r="H17" s="170"/>
      <c r="I17" s="170"/>
      <c r="J17" s="170"/>
      <c r="K17" s="171"/>
      <c r="L17" s="541"/>
      <c r="M17" s="542"/>
      <c r="N17" s="542"/>
      <c r="O17" s="542"/>
      <c r="P17" s="545"/>
      <c r="Q17" s="169"/>
      <c r="R17" s="170"/>
      <c r="S17" s="170"/>
      <c r="T17" s="170"/>
      <c r="U17" s="171"/>
      <c r="V17" s="169"/>
      <c r="W17" s="170"/>
      <c r="X17" s="170"/>
      <c r="Y17" s="171"/>
      <c r="Z17" s="169"/>
      <c r="AA17" s="170"/>
      <c r="AB17" s="170"/>
      <c r="AC17" s="171"/>
      <c r="AD17" s="169"/>
      <c r="AE17" s="170"/>
      <c r="AF17" s="170"/>
      <c r="AG17" s="171"/>
      <c r="AH17" s="169"/>
      <c r="AI17" s="170"/>
      <c r="AJ17" s="170"/>
      <c r="AK17" s="170"/>
      <c r="AL17" s="171"/>
      <c r="AM17" s="169"/>
      <c r="AN17" s="170"/>
      <c r="AO17" s="170"/>
      <c r="AP17" s="170"/>
      <c r="AQ17" s="171"/>
      <c r="AR17" s="625"/>
      <c r="AS17" s="642"/>
      <c r="AT17" s="643"/>
      <c r="AU17" s="644"/>
      <c r="AV17" s="595"/>
      <c r="AW17" s="169"/>
      <c r="AX17" s="170"/>
      <c r="AY17" s="170"/>
      <c r="AZ17" s="170"/>
      <c r="BA17" s="171"/>
      <c r="BB17" s="169"/>
      <c r="BC17" s="170"/>
      <c r="BD17" s="170"/>
      <c r="BE17" s="170"/>
      <c r="BF17" s="171"/>
      <c r="BG17" s="169"/>
      <c r="BH17" s="170"/>
      <c r="BI17" s="148"/>
      <c r="BJ17" s="148"/>
      <c r="BK17" s="149"/>
      <c r="BL17" s="150"/>
      <c r="BM17" s="149"/>
      <c r="BN17" s="358"/>
      <c r="BO17" s="362"/>
      <c r="BP17" s="342"/>
      <c r="BQ17" s="342"/>
      <c r="BR17" s="342"/>
      <c r="BS17" s="366"/>
      <c r="BT17" s="273"/>
      <c r="BU17" s="273"/>
      <c r="BV17" s="273"/>
      <c r="BW17" s="342"/>
      <c r="BX17" s="346"/>
      <c r="BY17" s="416"/>
      <c r="BZ17" s="314"/>
    </row>
    <row r="18" spans="1:78" x14ac:dyDescent="0.25">
      <c r="A18" s="351" t="s">
        <v>85</v>
      </c>
      <c r="B18" s="153"/>
      <c r="C18" s="151"/>
      <c r="D18" s="151"/>
      <c r="E18" s="151"/>
      <c r="F18" s="152"/>
      <c r="G18" s="153"/>
      <c r="H18" s="151"/>
      <c r="I18" s="151"/>
      <c r="J18" s="151"/>
      <c r="K18" s="282"/>
      <c r="L18" s="2"/>
      <c r="M18" s="2"/>
      <c r="N18" s="2"/>
      <c r="O18" s="2"/>
      <c r="P18" s="2"/>
      <c r="Q18" s="544"/>
      <c r="R18" s="151"/>
      <c r="S18" s="151"/>
      <c r="T18" s="151"/>
      <c r="U18" s="152"/>
      <c r="X18" s="596" t="s">
        <v>128</v>
      </c>
      <c r="Y18" s="597"/>
      <c r="Z18" s="597"/>
      <c r="AA18" s="597"/>
      <c r="AB18" s="598"/>
      <c r="AC18" s="593"/>
      <c r="AD18" s="153"/>
      <c r="AE18" s="151"/>
      <c r="AF18" s="151"/>
      <c r="AG18" s="152"/>
      <c r="AH18" s="153"/>
      <c r="AI18" s="151"/>
      <c r="AJ18" s="151"/>
      <c r="AK18" s="151"/>
      <c r="AL18" s="152"/>
      <c r="AM18" s="153"/>
      <c r="AN18" s="151"/>
      <c r="AO18" s="151"/>
      <c r="AP18" s="151"/>
      <c r="AQ18" s="152"/>
      <c r="AR18" s="153"/>
      <c r="AS18" s="151"/>
      <c r="AT18" s="151"/>
      <c r="AU18" s="151"/>
      <c r="AV18" s="152"/>
      <c r="AW18" s="153"/>
      <c r="AX18" s="151"/>
      <c r="AY18" s="151"/>
      <c r="AZ18" s="151"/>
      <c r="BA18" s="152"/>
      <c r="BB18" s="153"/>
      <c r="BC18" s="151"/>
      <c r="BD18" s="151"/>
      <c r="BE18" s="151"/>
      <c r="BF18" s="152"/>
      <c r="BG18" s="153"/>
      <c r="BH18" s="151"/>
      <c r="BI18" s="122"/>
      <c r="BJ18" s="122"/>
      <c r="BK18" s="123"/>
      <c r="BL18" s="124"/>
      <c r="BM18" s="123"/>
      <c r="BN18" s="356">
        <v>50</v>
      </c>
      <c r="BO18" s="360">
        <v>9</v>
      </c>
      <c r="BP18" s="340">
        <v>2</v>
      </c>
      <c r="BQ18" s="340"/>
      <c r="BR18" s="340">
        <v>9</v>
      </c>
      <c r="BS18" s="363">
        <f t="shared" ref="BS18" si="2">IF(BW18="ПМК",(BN18-4)/(BO18-1),BN18/BO18)</f>
        <v>5.5555555555555554</v>
      </c>
      <c r="BT18" s="271"/>
      <c r="BU18" s="271"/>
      <c r="BV18" s="271"/>
      <c r="BW18" s="340" t="s">
        <v>26</v>
      </c>
      <c r="BX18" s="344" t="s">
        <v>33</v>
      </c>
      <c r="BY18" s="416"/>
      <c r="BZ18" s="314">
        <f>COUNTIF($B18:$BM21,BZ$2)</f>
        <v>0</v>
      </c>
    </row>
    <row r="19" spans="1:78" x14ac:dyDescent="0.25">
      <c r="A19" s="352"/>
      <c r="B19" s="160"/>
      <c r="C19" s="161"/>
      <c r="D19" s="161"/>
      <c r="E19" s="161"/>
      <c r="F19" s="162"/>
      <c r="G19" s="160"/>
      <c r="H19" s="161"/>
      <c r="I19" s="161"/>
      <c r="J19" s="161"/>
      <c r="K19" s="162"/>
      <c r="L19" s="160"/>
      <c r="M19" s="161"/>
      <c r="N19" s="161"/>
      <c r="O19" s="161"/>
      <c r="P19" s="162"/>
      <c r="Q19" s="160"/>
      <c r="R19" s="161"/>
      <c r="S19" s="161"/>
      <c r="T19" s="161"/>
      <c r="U19" s="162"/>
      <c r="V19" s="160"/>
      <c r="W19" s="539"/>
      <c r="X19" s="599"/>
      <c r="Y19" s="600"/>
      <c r="Z19" s="600"/>
      <c r="AA19" s="600"/>
      <c r="AB19" s="601"/>
      <c r="AC19" s="594"/>
      <c r="AD19" s="160"/>
      <c r="AE19" s="161"/>
      <c r="AF19" s="161"/>
      <c r="AG19" s="162"/>
      <c r="AH19" s="160"/>
      <c r="AI19" s="161"/>
      <c r="AJ19" s="161"/>
      <c r="AK19" s="161"/>
      <c r="AL19" s="162"/>
      <c r="AM19" s="160"/>
      <c r="AN19" s="161"/>
      <c r="AO19" s="161"/>
      <c r="AP19" s="161"/>
      <c r="AQ19" s="162"/>
      <c r="AR19" s="160"/>
      <c r="AS19" s="161"/>
      <c r="AT19" s="161"/>
      <c r="AU19" s="161"/>
      <c r="AV19" s="162"/>
      <c r="AW19" s="160"/>
      <c r="AX19" s="161"/>
      <c r="AY19" s="161"/>
      <c r="AZ19" s="161"/>
      <c r="BA19" s="162"/>
      <c r="BB19" s="160"/>
      <c r="BC19" s="161"/>
      <c r="BD19" s="161"/>
      <c r="BE19" s="161"/>
      <c r="BF19" s="162"/>
      <c r="BG19" s="160"/>
      <c r="BH19" s="161"/>
      <c r="BI19" s="136"/>
      <c r="BJ19" s="136"/>
      <c r="BK19" s="137"/>
      <c r="BL19" s="138"/>
      <c r="BM19" s="137"/>
      <c r="BN19" s="356"/>
      <c r="BO19" s="360"/>
      <c r="BP19" s="340"/>
      <c r="BQ19" s="340"/>
      <c r="BR19" s="340"/>
      <c r="BS19" s="364"/>
      <c r="BT19" s="271">
        <f>BR18*BS18</f>
        <v>50</v>
      </c>
      <c r="BU19" s="271">
        <f>BT19/8.7</f>
        <v>5.7471264367816097</v>
      </c>
      <c r="BV19" s="271">
        <v>5</v>
      </c>
      <c r="BW19" s="340"/>
      <c r="BX19" s="344"/>
      <c r="BY19" s="416"/>
      <c r="BZ19" s="314"/>
    </row>
    <row r="20" spans="1:78" x14ac:dyDescent="0.25">
      <c r="A20" s="353"/>
      <c r="B20" s="160"/>
      <c r="C20" s="163"/>
      <c r="D20" s="161"/>
      <c r="E20" s="161"/>
      <c r="F20" s="164"/>
      <c r="G20" s="160"/>
      <c r="H20" s="163"/>
      <c r="I20" s="161"/>
      <c r="J20" s="161"/>
      <c r="K20" s="164"/>
      <c r="L20" s="160"/>
      <c r="M20" s="163"/>
      <c r="N20" s="161"/>
      <c r="O20" s="161"/>
      <c r="P20" s="162"/>
      <c r="Q20" s="160"/>
      <c r="R20" s="163"/>
      <c r="S20" s="161"/>
      <c r="T20" s="161"/>
      <c r="U20" s="162"/>
      <c r="V20" s="160"/>
      <c r="W20" s="572"/>
      <c r="X20" s="599"/>
      <c r="Y20" s="600"/>
      <c r="Z20" s="600"/>
      <c r="AA20" s="600"/>
      <c r="AB20" s="601"/>
      <c r="AC20" s="594"/>
      <c r="AD20" s="160"/>
      <c r="AE20" s="163"/>
      <c r="AF20" s="161"/>
      <c r="AG20" s="164"/>
      <c r="AH20" s="160"/>
      <c r="AI20" s="161"/>
      <c r="AJ20" s="163"/>
      <c r="AK20" s="161"/>
      <c r="AL20" s="164"/>
      <c r="AM20" s="160"/>
      <c r="AN20" s="161"/>
      <c r="AO20" s="163"/>
      <c r="AP20" s="161"/>
      <c r="AQ20" s="164"/>
      <c r="AR20" s="165"/>
      <c r="AS20" s="163"/>
      <c r="AT20" s="161"/>
      <c r="AU20" s="163"/>
      <c r="AV20" s="162"/>
      <c r="AW20" s="165"/>
      <c r="AX20" s="163"/>
      <c r="AY20" s="161"/>
      <c r="AZ20" s="163"/>
      <c r="BA20" s="162"/>
      <c r="BB20" s="160"/>
      <c r="BC20" s="161"/>
      <c r="BD20" s="161"/>
      <c r="BE20" s="163"/>
      <c r="BF20" s="162"/>
      <c r="BG20" s="165"/>
      <c r="BH20" s="161"/>
      <c r="BI20" s="136"/>
      <c r="BJ20" s="136"/>
      <c r="BK20" s="137"/>
      <c r="BL20" s="138"/>
      <c r="BM20" s="137"/>
      <c r="BN20" s="357"/>
      <c r="BO20" s="361"/>
      <c r="BP20" s="341"/>
      <c r="BQ20" s="341"/>
      <c r="BR20" s="341"/>
      <c r="BS20" s="365"/>
      <c r="BT20" s="272"/>
      <c r="BU20" s="272"/>
      <c r="BV20" s="272"/>
      <c r="BW20" s="341"/>
      <c r="BX20" s="345"/>
      <c r="BY20" s="416"/>
      <c r="BZ20" s="314"/>
    </row>
    <row r="21" spans="1:78" ht="15.75" customHeight="1" thickBot="1" x14ac:dyDescent="0.3">
      <c r="A21" s="354"/>
      <c r="B21" s="169"/>
      <c r="C21" s="170"/>
      <c r="D21" s="170"/>
      <c r="E21" s="170"/>
      <c r="F21" s="171"/>
      <c r="G21" s="169"/>
      <c r="H21" s="170"/>
      <c r="I21" s="170"/>
      <c r="J21" s="170"/>
      <c r="K21" s="171"/>
      <c r="L21" s="169"/>
      <c r="M21" s="170"/>
      <c r="N21" s="170"/>
      <c r="O21" s="170"/>
      <c r="P21" s="171"/>
      <c r="Q21" s="169"/>
      <c r="R21" s="170"/>
      <c r="S21" s="170"/>
      <c r="T21" s="170"/>
      <c r="U21" s="171"/>
      <c r="V21" s="169"/>
      <c r="W21" s="573"/>
      <c r="X21" s="602"/>
      <c r="Y21" s="603"/>
      <c r="Z21" s="603"/>
      <c r="AA21" s="603"/>
      <c r="AB21" s="604"/>
      <c r="AC21" s="595"/>
      <c r="AD21" s="169"/>
      <c r="AE21" s="170"/>
      <c r="AF21" s="170"/>
      <c r="AG21" s="171"/>
      <c r="AH21" s="169"/>
      <c r="AI21" s="170"/>
      <c r="AJ21" s="170"/>
      <c r="AK21" s="170"/>
      <c r="AL21" s="171"/>
      <c r="AM21" s="169"/>
      <c r="AN21" s="170"/>
      <c r="AO21" s="170"/>
      <c r="AP21" s="170"/>
      <c r="AQ21" s="171"/>
      <c r="AR21" s="169"/>
      <c r="AS21" s="170"/>
      <c r="AT21" s="170"/>
      <c r="AU21" s="170"/>
      <c r="AV21" s="171"/>
      <c r="AW21" s="169"/>
      <c r="AX21" s="170"/>
      <c r="AY21" s="170"/>
      <c r="AZ21" s="170"/>
      <c r="BA21" s="171"/>
      <c r="BB21" s="169"/>
      <c r="BC21" s="170"/>
      <c r="BD21" s="170"/>
      <c r="BE21" s="170"/>
      <c r="BF21" s="171"/>
      <c r="BG21" s="169"/>
      <c r="BH21" s="170"/>
      <c r="BI21" s="148"/>
      <c r="BJ21" s="148"/>
      <c r="BK21" s="149"/>
      <c r="BL21" s="150"/>
      <c r="BM21" s="149"/>
      <c r="BN21" s="358"/>
      <c r="BO21" s="362"/>
      <c r="BP21" s="342"/>
      <c r="BQ21" s="342"/>
      <c r="BR21" s="342"/>
      <c r="BS21" s="366"/>
      <c r="BT21" s="273"/>
      <c r="BU21" s="273"/>
      <c r="BV21" s="273"/>
      <c r="BW21" s="342"/>
      <c r="BX21" s="346"/>
      <c r="BY21" s="416"/>
      <c r="BZ21" s="314"/>
    </row>
    <row r="22" spans="1:78" ht="15" hidden="1" customHeight="1" x14ac:dyDescent="0.3">
      <c r="A22" s="374" t="s">
        <v>43</v>
      </c>
      <c r="B22" s="110"/>
      <c r="C22" s="113"/>
      <c r="D22" s="113"/>
      <c r="E22" s="111"/>
      <c r="F22" s="112"/>
      <c r="G22" s="115"/>
      <c r="H22" s="113"/>
      <c r="I22" s="113"/>
      <c r="J22" s="111"/>
      <c r="K22" s="112"/>
      <c r="L22" s="110"/>
      <c r="M22" s="113"/>
      <c r="N22" s="113"/>
      <c r="O22" s="111"/>
      <c r="P22" s="112"/>
      <c r="Q22" s="110"/>
      <c r="R22" s="113"/>
      <c r="S22" s="113"/>
      <c r="T22" s="111"/>
      <c r="U22" s="112"/>
      <c r="V22" s="110"/>
      <c r="W22" s="113"/>
      <c r="X22" s="113"/>
      <c r="Y22" s="112"/>
      <c r="Z22" s="115"/>
      <c r="AA22" s="111"/>
      <c r="AB22" s="113"/>
      <c r="AC22" s="114"/>
      <c r="AD22" s="110"/>
      <c r="AE22" s="111"/>
      <c r="AF22" s="111"/>
      <c r="AG22" s="114"/>
      <c r="AH22" s="115"/>
      <c r="AI22" s="111"/>
      <c r="AJ22" s="111"/>
      <c r="AK22" s="111"/>
      <c r="AL22" s="114"/>
      <c r="AM22" s="115"/>
      <c r="AN22" s="111"/>
      <c r="AO22" s="111"/>
      <c r="AP22" s="111"/>
      <c r="AQ22" s="114"/>
      <c r="AR22" s="115"/>
      <c r="AS22" s="113"/>
      <c r="AT22" s="111"/>
      <c r="AU22" s="111"/>
      <c r="AV22" s="152"/>
      <c r="AW22" s="156"/>
      <c r="AX22" s="154"/>
      <c r="AY22" s="151"/>
      <c r="AZ22" s="151"/>
      <c r="BA22" s="152"/>
      <c r="BB22" s="156"/>
      <c r="BC22" s="154"/>
      <c r="BD22" s="151"/>
      <c r="BE22" s="151"/>
      <c r="BF22" s="152"/>
      <c r="BG22" s="156"/>
      <c r="BH22" s="154"/>
      <c r="BI22" s="122"/>
      <c r="BJ22" s="122"/>
      <c r="BK22" s="123"/>
      <c r="BL22" s="124"/>
      <c r="BM22" s="123"/>
      <c r="BN22" s="378">
        <v>30</v>
      </c>
      <c r="BO22" s="382">
        <v>5</v>
      </c>
      <c r="BP22" s="386">
        <v>1</v>
      </c>
      <c r="BQ22" s="386">
        <v>5</v>
      </c>
      <c r="BR22" s="386"/>
      <c r="BS22" s="390">
        <f t="shared" ref="BS22" si="3">IF(BW22="ПМК",(BN22-4)/(BO22-1),BN22/BO22)</f>
        <v>6</v>
      </c>
      <c r="BT22" s="274"/>
      <c r="BU22" s="274"/>
      <c r="BV22" s="274"/>
      <c r="BW22" s="386" t="s">
        <v>26</v>
      </c>
      <c r="BX22" s="370" t="s">
        <v>33</v>
      </c>
      <c r="BY22" s="416"/>
      <c r="BZ22" s="314">
        <f>COUNTIF($B22:$BM25,BZ$2)</f>
        <v>0</v>
      </c>
    </row>
    <row r="23" spans="1:78" ht="15" hidden="1" customHeight="1" x14ac:dyDescent="0.3">
      <c r="A23" s="375"/>
      <c r="B23" s="125"/>
      <c r="C23" s="126"/>
      <c r="D23" s="126"/>
      <c r="E23" s="128"/>
      <c r="F23" s="127"/>
      <c r="G23" s="130"/>
      <c r="H23" s="126"/>
      <c r="I23" s="126"/>
      <c r="J23" s="128"/>
      <c r="K23" s="127"/>
      <c r="L23" s="125"/>
      <c r="M23" s="126"/>
      <c r="N23" s="126"/>
      <c r="O23" s="128"/>
      <c r="P23" s="127"/>
      <c r="Q23" s="125"/>
      <c r="R23" s="126"/>
      <c r="S23" s="126"/>
      <c r="T23" s="128"/>
      <c r="U23" s="127"/>
      <c r="V23" s="125"/>
      <c r="W23" s="126"/>
      <c r="X23" s="126"/>
      <c r="Y23" s="127"/>
      <c r="Z23" s="130"/>
      <c r="AA23" s="128"/>
      <c r="AB23" s="126"/>
      <c r="AC23" s="129"/>
      <c r="AD23" s="125"/>
      <c r="AE23" s="128"/>
      <c r="AF23" s="128"/>
      <c r="AG23" s="129"/>
      <c r="AH23" s="130"/>
      <c r="AI23" s="128"/>
      <c r="AJ23" s="128"/>
      <c r="AK23" s="128"/>
      <c r="AL23" s="129"/>
      <c r="AM23" s="130"/>
      <c r="AN23" s="128"/>
      <c r="AO23" s="128"/>
      <c r="AP23" s="128"/>
      <c r="AQ23" s="129"/>
      <c r="AR23" s="130"/>
      <c r="AS23" s="126"/>
      <c r="AT23" s="128"/>
      <c r="AU23" s="128"/>
      <c r="AV23" s="162"/>
      <c r="AW23" s="165"/>
      <c r="AX23" s="163"/>
      <c r="AY23" s="161"/>
      <c r="AZ23" s="161"/>
      <c r="BA23" s="162"/>
      <c r="BB23" s="165"/>
      <c r="BC23" s="163"/>
      <c r="BD23" s="161"/>
      <c r="BE23" s="161"/>
      <c r="BF23" s="162"/>
      <c r="BG23" s="165"/>
      <c r="BH23" s="163"/>
      <c r="BI23" s="136"/>
      <c r="BJ23" s="136"/>
      <c r="BK23" s="137"/>
      <c r="BL23" s="138"/>
      <c r="BM23" s="137"/>
      <c r="BN23" s="379"/>
      <c r="BO23" s="383"/>
      <c r="BP23" s="387"/>
      <c r="BQ23" s="387"/>
      <c r="BR23" s="387"/>
      <c r="BS23" s="391"/>
      <c r="BT23" s="275"/>
      <c r="BU23" s="275"/>
      <c r="BV23" s="275"/>
      <c r="BW23" s="387"/>
      <c r="BX23" s="371"/>
      <c r="BY23" s="416"/>
      <c r="BZ23" s="314"/>
    </row>
    <row r="24" spans="1:78" ht="15.75" hidden="1" thickBot="1" x14ac:dyDescent="0.3">
      <c r="A24" s="376"/>
      <c r="B24" s="130"/>
      <c r="C24" s="126"/>
      <c r="D24" s="126"/>
      <c r="E24" s="128"/>
      <c r="F24" s="127"/>
      <c r="G24" s="130"/>
      <c r="H24" s="126"/>
      <c r="I24" s="126"/>
      <c r="J24" s="128"/>
      <c r="K24" s="127"/>
      <c r="L24" s="130"/>
      <c r="M24" s="126"/>
      <c r="N24" s="126"/>
      <c r="O24" s="128"/>
      <c r="P24" s="127"/>
      <c r="Q24" s="130"/>
      <c r="R24" s="126"/>
      <c r="S24" s="126"/>
      <c r="T24" s="128"/>
      <c r="U24" s="127"/>
      <c r="V24" s="130"/>
      <c r="W24" s="126"/>
      <c r="X24" s="126"/>
      <c r="Y24" s="127"/>
      <c r="Z24" s="130"/>
      <c r="AA24" s="126"/>
      <c r="AB24" s="126"/>
      <c r="AC24" s="129"/>
      <c r="AD24" s="125"/>
      <c r="AE24" s="128"/>
      <c r="AF24" s="126"/>
      <c r="AG24" s="129"/>
      <c r="AH24" s="130"/>
      <c r="AI24" s="128"/>
      <c r="AJ24" s="128"/>
      <c r="AK24" s="126"/>
      <c r="AL24" s="129"/>
      <c r="AM24" s="130"/>
      <c r="AN24" s="128"/>
      <c r="AO24" s="128"/>
      <c r="AP24" s="126"/>
      <c r="AQ24" s="129"/>
      <c r="AR24" s="130"/>
      <c r="AS24" s="126"/>
      <c r="AT24" s="128"/>
      <c r="AU24" s="128"/>
      <c r="AV24" s="164"/>
      <c r="AW24" s="165"/>
      <c r="AX24" s="163"/>
      <c r="AY24" s="161"/>
      <c r="AZ24" s="161"/>
      <c r="BA24" s="164"/>
      <c r="BB24" s="165"/>
      <c r="BC24" s="163"/>
      <c r="BD24" s="161"/>
      <c r="BE24" s="161"/>
      <c r="BF24" s="164"/>
      <c r="BG24" s="165"/>
      <c r="BH24" s="163"/>
      <c r="BI24" s="136"/>
      <c r="BJ24" s="136"/>
      <c r="BK24" s="137"/>
      <c r="BL24" s="138"/>
      <c r="BM24" s="137"/>
      <c r="BN24" s="380"/>
      <c r="BO24" s="384"/>
      <c r="BP24" s="388"/>
      <c r="BQ24" s="388"/>
      <c r="BR24" s="388"/>
      <c r="BS24" s="392"/>
      <c r="BT24" s="276"/>
      <c r="BU24" s="276"/>
      <c r="BV24" s="276"/>
      <c r="BW24" s="388"/>
      <c r="BX24" s="372"/>
      <c r="BY24" s="416"/>
      <c r="BZ24" s="314"/>
    </row>
    <row r="25" spans="1:78" ht="15.75" hidden="1" thickBot="1" x14ac:dyDescent="0.3">
      <c r="A25" s="377"/>
      <c r="B25" s="141"/>
      <c r="C25" s="142"/>
      <c r="D25" s="142"/>
      <c r="E25" s="142"/>
      <c r="F25" s="143"/>
      <c r="G25" s="141"/>
      <c r="H25" s="142"/>
      <c r="I25" s="142"/>
      <c r="J25" s="142"/>
      <c r="K25" s="143"/>
      <c r="L25" s="141"/>
      <c r="M25" s="142"/>
      <c r="N25" s="142"/>
      <c r="O25" s="142"/>
      <c r="P25" s="143"/>
      <c r="Q25" s="141"/>
      <c r="R25" s="142"/>
      <c r="S25" s="142"/>
      <c r="T25" s="142"/>
      <c r="U25" s="143"/>
      <c r="V25" s="141"/>
      <c r="W25" s="142"/>
      <c r="X25" s="142"/>
      <c r="Y25" s="143"/>
      <c r="Z25" s="141"/>
      <c r="AA25" s="142"/>
      <c r="AB25" s="142"/>
      <c r="AC25" s="143"/>
      <c r="AD25" s="141"/>
      <c r="AE25" s="142"/>
      <c r="AF25" s="142"/>
      <c r="AG25" s="143"/>
      <c r="AH25" s="141"/>
      <c r="AI25" s="142"/>
      <c r="AJ25" s="142"/>
      <c r="AK25" s="142"/>
      <c r="AL25" s="143"/>
      <c r="AM25" s="141"/>
      <c r="AN25" s="142"/>
      <c r="AO25" s="142"/>
      <c r="AP25" s="142"/>
      <c r="AQ25" s="143"/>
      <c r="AR25" s="141"/>
      <c r="AS25" s="142"/>
      <c r="AT25" s="142"/>
      <c r="AU25" s="142"/>
      <c r="AV25" s="171"/>
      <c r="AW25" s="169"/>
      <c r="AX25" s="170"/>
      <c r="AY25" s="170"/>
      <c r="AZ25" s="170"/>
      <c r="BA25" s="171"/>
      <c r="BB25" s="169"/>
      <c r="BC25" s="170"/>
      <c r="BD25" s="170"/>
      <c r="BE25" s="170"/>
      <c r="BF25" s="171"/>
      <c r="BG25" s="169"/>
      <c r="BH25" s="170"/>
      <c r="BI25" s="148"/>
      <c r="BJ25" s="148"/>
      <c r="BK25" s="149"/>
      <c r="BL25" s="150"/>
      <c r="BM25" s="149"/>
      <c r="BN25" s="381"/>
      <c r="BO25" s="385"/>
      <c r="BP25" s="389"/>
      <c r="BQ25" s="389"/>
      <c r="BR25" s="389"/>
      <c r="BS25" s="393"/>
      <c r="BT25" s="277"/>
      <c r="BU25" s="277"/>
      <c r="BV25" s="277"/>
      <c r="BW25" s="389"/>
      <c r="BX25" s="373"/>
      <c r="BY25" s="416"/>
      <c r="BZ25" s="314"/>
    </row>
    <row r="26" spans="1:78" x14ac:dyDescent="0.25">
      <c r="A26" s="351" t="s">
        <v>44</v>
      </c>
      <c r="B26" s="153"/>
      <c r="C26" s="151"/>
      <c r="D26" s="151"/>
      <c r="E26" s="151"/>
      <c r="F26" s="152"/>
      <c r="G26" s="153"/>
      <c r="H26" s="151"/>
      <c r="I26" s="151"/>
      <c r="J26" s="151"/>
      <c r="K26" s="152"/>
      <c r="L26" s="564" t="s">
        <v>128</v>
      </c>
      <c r="M26" s="569"/>
      <c r="N26" s="544"/>
      <c r="O26" s="151"/>
      <c r="P26" s="152"/>
      <c r="Q26" s="153"/>
      <c r="R26" s="151"/>
      <c r="S26" s="151"/>
      <c r="T26" s="151"/>
      <c r="U26" s="152"/>
      <c r="V26" s="153"/>
      <c r="W26" s="151"/>
      <c r="X26" s="151"/>
      <c r="Y26" s="152"/>
      <c r="Z26" s="153"/>
      <c r="AA26" s="151"/>
      <c r="AB26" s="151"/>
      <c r="AC26" s="155"/>
      <c r="AD26" s="153"/>
      <c r="AE26" s="151"/>
      <c r="AF26" s="151"/>
      <c r="AG26" s="152"/>
      <c r="AH26" s="156"/>
      <c r="AI26" s="151"/>
      <c r="AJ26" s="151"/>
      <c r="AK26" s="151"/>
      <c r="AL26" s="152"/>
      <c r="AM26" s="153"/>
      <c r="AN26" s="151"/>
      <c r="AO26" s="151"/>
      <c r="AP26" s="151"/>
      <c r="AQ26" s="152"/>
      <c r="AR26" s="153"/>
      <c r="AS26" s="151"/>
      <c r="AT26" s="151"/>
      <c r="AU26" s="151"/>
      <c r="AV26" s="155"/>
      <c r="AW26" s="153"/>
      <c r="AX26" s="151"/>
      <c r="AY26" s="151"/>
      <c r="AZ26" s="151"/>
      <c r="BA26" s="152"/>
      <c r="BB26" s="153"/>
      <c r="BC26" s="151"/>
      <c r="BD26" s="151"/>
      <c r="BE26" s="151"/>
      <c r="BF26" s="152"/>
      <c r="BG26" s="153"/>
      <c r="BH26" s="154"/>
      <c r="BI26" s="122"/>
      <c r="BJ26" s="122"/>
      <c r="BK26" s="123"/>
      <c r="BL26" s="124"/>
      <c r="BM26" s="123"/>
      <c r="BN26" s="355">
        <v>20</v>
      </c>
      <c r="BO26" s="359">
        <v>4</v>
      </c>
      <c r="BP26" s="339">
        <v>2</v>
      </c>
      <c r="BQ26" s="339"/>
      <c r="BR26" s="339">
        <v>4</v>
      </c>
      <c r="BS26" s="363">
        <f t="shared" ref="BS26" si="4">IF(BW26="ПМК",(BN26-4)/(BO26-1),BN26/BO26)</f>
        <v>5</v>
      </c>
      <c r="BT26" s="270"/>
      <c r="BU26" s="270"/>
      <c r="BV26" s="270"/>
      <c r="BW26" s="339" t="s">
        <v>26</v>
      </c>
      <c r="BX26" s="343" t="s">
        <v>33</v>
      </c>
      <c r="BY26" s="416"/>
      <c r="BZ26" s="314">
        <f>COUNTIF($B26:$BM29,BZ$2)</f>
        <v>0</v>
      </c>
    </row>
    <row r="27" spans="1:78" x14ac:dyDescent="0.25">
      <c r="A27" s="352"/>
      <c r="B27" s="160"/>
      <c r="C27" s="161"/>
      <c r="D27" s="161"/>
      <c r="E27" s="161"/>
      <c r="F27" s="162"/>
      <c r="G27" s="160"/>
      <c r="H27" s="161"/>
      <c r="I27" s="161"/>
      <c r="J27" s="161"/>
      <c r="K27" s="162"/>
      <c r="L27" s="565"/>
      <c r="M27" s="570"/>
      <c r="N27" s="567"/>
      <c r="O27" s="161"/>
      <c r="P27" s="162"/>
      <c r="Q27" s="160"/>
      <c r="R27" s="161"/>
      <c r="S27" s="161"/>
      <c r="T27" s="161"/>
      <c r="U27" s="162"/>
      <c r="V27" s="160"/>
      <c r="W27" s="161"/>
      <c r="X27" s="161"/>
      <c r="Y27" s="162"/>
      <c r="Z27" s="160"/>
      <c r="AA27" s="161"/>
      <c r="AB27" s="161"/>
      <c r="AC27" s="164"/>
      <c r="AD27" s="160"/>
      <c r="AE27" s="161"/>
      <c r="AF27" s="161"/>
      <c r="AG27" s="162"/>
      <c r="AH27" s="165"/>
      <c r="AI27" s="161"/>
      <c r="AJ27" s="161"/>
      <c r="AK27" s="161"/>
      <c r="AL27" s="162"/>
      <c r="AM27" s="160"/>
      <c r="AN27" s="161"/>
      <c r="AO27" s="161"/>
      <c r="AP27" s="161"/>
      <c r="AQ27" s="162"/>
      <c r="AR27" s="160"/>
      <c r="AS27" s="161"/>
      <c r="AT27" s="161"/>
      <c r="AU27" s="161"/>
      <c r="AV27" s="164"/>
      <c r="AW27" s="160"/>
      <c r="AX27" s="161"/>
      <c r="AY27" s="161"/>
      <c r="AZ27" s="161"/>
      <c r="BA27" s="162"/>
      <c r="BB27" s="160"/>
      <c r="BC27" s="161"/>
      <c r="BD27" s="161"/>
      <c r="BE27" s="161"/>
      <c r="BF27" s="162"/>
      <c r="BG27" s="160"/>
      <c r="BH27" s="163"/>
      <c r="BI27" s="136"/>
      <c r="BJ27" s="136"/>
      <c r="BK27" s="137"/>
      <c r="BL27" s="138"/>
      <c r="BM27" s="137"/>
      <c r="BN27" s="356"/>
      <c r="BO27" s="360"/>
      <c r="BP27" s="340"/>
      <c r="BQ27" s="340"/>
      <c r="BR27" s="340"/>
      <c r="BS27" s="364"/>
      <c r="BT27" s="271">
        <f>BR26*BS26</f>
        <v>20</v>
      </c>
      <c r="BU27" s="271">
        <f>BT27/8.7</f>
        <v>2.298850574712644</v>
      </c>
      <c r="BV27" s="271">
        <v>2</v>
      </c>
      <c r="BW27" s="340"/>
      <c r="BX27" s="344"/>
      <c r="BY27" s="416"/>
      <c r="BZ27" s="314"/>
    </row>
    <row r="28" spans="1:78" x14ac:dyDescent="0.25">
      <c r="A28" s="353"/>
      <c r="B28" s="165"/>
      <c r="C28" s="163"/>
      <c r="D28" s="163"/>
      <c r="E28" s="163"/>
      <c r="F28" s="162"/>
      <c r="G28" s="160"/>
      <c r="H28" s="161"/>
      <c r="I28" s="163"/>
      <c r="J28" s="163"/>
      <c r="K28" s="164"/>
      <c r="L28" s="565"/>
      <c r="M28" s="570"/>
      <c r="N28" s="540"/>
      <c r="O28" s="163"/>
      <c r="P28" s="162"/>
      <c r="Q28" s="160"/>
      <c r="R28" s="161"/>
      <c r="S28" s="163"/>
      <c r="T28" s="163"/>
      <c r="U28" s="162"/>
      <c r="V28" s="160"/>
      <c r="W28" s="161"/>
      <c r="X28" s="163"/>
      <c r="Y28" s="164"/>
      <c r="Z28" s="160"/>
      <c r="AA28" s="161"/>
      <c r="AB28" s="161"/>
      <c r="AC28" s="164"/>
      <c r="AD28" s="165"/>
      <c r="AE28" s="161"/>
      <c r="AF28" s="161"/>
      <c r="AG28" s="162"/>
      <c r="AH28" s="165"/>
      <c r="AI28" s="163"/>
      <c r="AJ28" s="161"/>
      <c r="AK28" s="161"/>
      <c r="AL28" s="162"/>
      <c r="AM28" s="165"/>
      <c r="AN28" s="163"/>
      <c r="AO28" s="163"/>
      <c r="AP28" s="161"/>
      <c r="AQ28" s="162"/>
      <c r="AR28" s="160"/>
      <c r="AS28" s="161"/>
      <c r="AT28" s="163"/>
      <c r="AU28" s="161"/>
      <c r="AV28" s="164"/>
      <c r="AW28" s="160"/>
      <c r="AX28" s="161"/>
      <c r="AY28" s="163"/>
      <c r="AZ28" s="161"/>
      <c r="BA28" s="162"/>
      <c r="BB28" s="165"/>
      <c r="BC28" s="163"/>
      <c r="BD28" s="163"/>
      <c r="BE28" s="163"/>
      <c r="BF28" s="162"/>
      <c r="BG28" s="160"/>
      <c r="BH28" s="163"/>
      <c r="BI28" s="136"/>
      <c r="BJ28" s="136"/>
      <c r="BK28" s="137"/>
      <c r="BL28" s="138"/>
      <c r="BM28" s="137"/>
      <c r="BN28" s="357"/>
      <c r="BO28" s="361"/>
      <c r="BP28" s="341"/>
      <c r="BQ28" s="341"/>
      <c r="BR28" s="341"/>
      <c r="BS28" s="365"/>
      <c r="BT28" s="272"/>
      <c r="BU28" s="272"/>
      <c r="BV28" s="272"/>
      <c r="BW28" s="341"/>
      <c r="BX28" s="345"/>
      <c r="BY28" s="416"/>
      <c r="BZ28" s="314"/>
    </row>
    <row r="29" spans="1:78" ht="15.75" thickBot="1" x14ac:dyDescent="0.3">
      <c r="A29" s="354"/>
      <c r="B29" s="169"/>
      <c r="C29" s="170"/>
      <c r="D29" s="170"/>
      <c r="E29" s="170"/>
      <c r="F29" s="171"/>
      <c r="G29" s="169"/>
      <c r="H29" s="170"/>
      <c r="I29" s="170"/>
      <c r="J29" s="170"/>
      <c r="K29" s="171"/>
      <c r="L29" s="566"/>
      <c r="M29" s="571"/>
      <c r="N29" s="568"/>
      <c r="O29" s="170"/>
      <c r="P29" s="171"/>
      <c r="Q29" s="169"/>
      <c r="R29" s="170"/>
      <c r="S29" s="170"/>
      <c r="T29" s="170"/>
      <c r="U29" s="171"/>
      <c r="V29" s="169"/>
      <c r="W29" s="170"/>
      <c r="X29" s="170"/>
      <c r="Y29" s="171"/>
      <c r="Z29" s="169"/>
      <c r="AA29" s="170"/>
      <c r="AB29" s="170"/>
      <c r="AC29" s="171"/>
      <c r="AD29" s="169"/>
      <c r="AE29" s="170"/>
      <c r="AF29" s="170"/>
      <c r="AG29" s="171"/>
      <c r="AH29" s="169"/>
      <c r="AI29" s="170"/>
      <c r="AJ29" s="170"/>
      <c r="AK29" s="170"/>
      <c r="AL29" s="171"/>
      <c r="AM29" s="169"/>
      <c r="AN29" s="170"/>
      <c r="AO29" s="170"/>
      <c r="AP29" s="170"/>
      <c r="AQ29" s="171"/>
      <c r="AR29" s="169"/>
      <c r="AS29" s="170"/>
      <c r="AT29" s="170"/>
      <c r="AU29" s="170"/>
      <c r="AV29" s="171"/>
      <c r="AW29" s="169"/>
      <c r="AX29" s="170"/>
      <c r="AY29" s="170"/>
      <c r="AZ29" s="170"/>
      <c r="BA29" s="171"/>
      <c r="BB29" s="169"/>
      <c r="BC29" s="170"/>
      <c r="BD29" s="170"/>
      <c r="BE29" s="170"/>
      <c r="BF29" s="171"/>
      <c r="BG29" s="169"/>
      <c r="BH29" s="170"/>
      <c r="BI29" s="148"/>
      <c r="BJ29" s="148"/>
      <c r="BK29" s="149"/>
      <c r="BL29" s="150"/>
      <c r="BM29" s="149"/>
      <c r="BN29" s="358"/>
      <c r="BO29" s="362"/>
      <c r="BP29" s="342"/>
      <c r="BQ29" s="342"/>
      <c r="BR29" s="342"/>
      <c r="BS29" s="366"/>
      <c r="BT29" s="273"/>
      <c r="BU29" s="273"/>
      <c r="BV29" s="273"/>
      <c r="BW29" s="342"/>
      <c r="BX29" s="346"/>
      <c r="BY29" s="416"/>
      <c r="BZ29" s="314"/>
    </row>
    <row r="30" spans="1:78" x14ac:dyDescent="0.25">
      <c r="A30" s="351" t="s">
        <v>28</v>
      </c>
      <c r="B30" s="153"/>
      <c r="C30" s="151"/>
      <c r="D30" s="151"/>
      <c r="E30" s="151"/>
      <c r="F30" s="152"/>
      <c r="G30" s="153"/>
      <c r="H30" s="151"/>
      <c r="I30" s="151"/>
      <c r="J30" s="151"/>
      <c r="K30" s="152"/>
      <c r="L30" s="153"/>
      <c r="M30" s="151"/>
      <c r="N30" s="154"/>
      <c r="O30" s="151"/>
      <c r="P30" s="152"/>
      <c r="Q30" s="153"/>
      <c r="R30" s="151"/>
      <c r="S30" s="151"/>
      <c r="T30" s="154"/>
      <c r="U30" s="152"/>
      <c r="V30" s="153"/>
      <c r="W30" s="151"/>
      <c r="X30" s="151"/>
      <c r="Y30" s="152"/>
      <c r="Z30" s="153"/>
      <c r="AA30" s="151"/>
      <c r="AB30" s="151"/>
      <c r="AC30" s="152"/>
      <c r="AD30" s="153"/>
      <c r="AE30" s="151"/>
      <c r="AF30" s="151"/>
      <c r="AG30" s="152"/>
      <c r="AH30" s="156"/>
      <c r="AI30" s="151"/>
      <c r="AJ30" s="151"/>
      <c r="AK30" s="151"/>
      <c r="AL30" s="152"/>
      <c r="AM30" s="153"/>
      <c r="AN30" s="151"/>
      <c r="AO30" s="151"/>
      <c r="AP30" s="151"/>
      <c r="AQ30" s="152"/>
      <c r="AR30" s="153"/>
      <c r="AS30" s="151"/>
      <c r="AT30" s="151"/>
      <c r="AU30" s="151"/>
      <c r="AV30" s="152"/>
      <c r="AW30" s="153"/>
      <c r="AX30" s="7"/>
      <c r="AY30" s="7"/>
      <c r="AZ30" s="681" t="s">
        <v>128</v>
      </c>
      <c r="BA30" s="682"/>
      <c r="BB30" s="682"/>
      <c r="BC30" s="682"/>
      <c r="BD30" s="683"/>
      <c r="BE30" s="544"/>
      <c r="BF30" s="152"/>
      <c r="BG30" s="153"/>
      <c r="BH30" s="151"/>
      <c r="BI30" s="122"/>
      <c r="BJ30" s="122"/>
      <c r="BK30" s="123"/>
      <c r="BL30" s="124"/>
      <c r="BM30" s="123"/>
      <c r="BN30" s="297">
        <v>40</v>
      </c>
      <c r="BO30" s="301">
        <v>7</v>
      </c>
      <c r="BP30" s="305">
        <v>2</v>
      </c>
      <c r="BQ30" s="305"/>
      <c r="BR30" s="305">
        <v>7</v>
      </c>
      <c r="BS30" s="309">
        <f t="shared" ref="BS30" si="5">IF(BW30="ПМК",(BN30-4)/(BO30-1),BN30/BO30)</f>
        <v>5.7142857142857144</v>
      </c>
      <c r="BT30" s="262"/>
      <c r="BU30" s="262"/>
      <c r="BV30" s="262"/>
      <c r="BW30" s="305" t="s">
        <v>26</v>
      </c>
      <c r="BX30" s="347" t="s">
        <v>33</v>
      </c>
      <c r="BY30" s="416"/>
      <c r="BZ30" s="314">
        <f>COUNTIF($B30:$BM33,BZ$2)</f>
        <v>0</v>
      </c>
    </row>
    <row r="31" spans="1:78" x14ac:dyDescent="0.25">
      <c r="A31" s="352"/>
      <c r="B31" s="160"/>
      <c r="C31" s="161"/>
      <c r="D31" s="161"/>
      <c r="E31" s="161"/>
      <c r="F31" s="162"/>
      <c r="G31" s="160"/>
      <c r="H31" s="161"/>
      <c r="I31" s="161"/>
      <c r="J31" s="161"/>
      <c r="K31" s="162"/>
      <c r="L31" s="160"/>
      <c r="M31" s="161"/>
      <c r="N31" s="163"/>
      <c r="O31" s="161"/>
      <c r="P31" s="162"/>
      <c r="Q31" s="160"/>
      <c r="R31" s="161"/>
      <c r="S31" s="161"/>
      <c r="T31" s="163"/>
      <c r="U31" s="162"/>
      <c r="V31" s="160"/>
      <c r="W31" s="161"/>
      <c r="X31" s="161"/>
      <c r="Y31" s="162"/>
      <c r="Z31" s="160"/>
      <c r="AA31" s="161"/>
      <c r="AB31" s="161"/>
      <c r="AC31" s="162"/>
      <c r="AD31" s="160"/>
      <c r="AE31" s="161"/>
      <c r="AF31" s="161"/>
      <c r="AG31" s="162"/>
      <c r="AH31" s="165"/>
      <c r="AI31" s="161"/>
      <c r="AJ31" s="161"/>
      <c r="AK31" s="161"/>
      <c r="AL31" s="162"/>
      <c r="AM31" s="160"/>
      <c r="AN31" s="161"/>
      <c r="AO31" s="161"/>
      <c r="AP31" s="161"/>
      <c r="AQ31" s="162"/>
      <c r="AR31" s="160"/>
      <c r="AS31" s="161"/>
      <c r="AT31" s="161"/>
      <c r="AU31" s="161"/>
      <c r="AV31" s="162"/>
      <c r="AW31" s="160"/>
      <c r="AX31" s="161"/>
      <c r="AY31" s="539"/>
      <c r="AZ31" s="684"/>
      <c r="BA31" s="685"/>
      <c r="BB31" s="685"/>
      <c r="BC31" s="685"/>
      <c r="BD31" s="686"/>
      <c r="BE31" s="567"/>
      <c r="BF31" s="162"/>
      <c r="BG31" s="160"/>
      <c r="BH31" s="161"/>
      <c r="BI31" s="136"/>
      <c r="BJ31" s="136"/>
      <c r="BK31" s="137"/>
      <c r="BL31" s="138"/>
      <c r="BM31" s="137"/>
      <c r="BN31" s="298"/>
      <c r="BO31" s="302"/>
      <c r="BP31" s="306"/>
      <c r="BQ31" s="306"/>
      <c r="BR31" s="306"/>
      <c r="BS31" s="310"/>
      <c r="BT31" s="263">
        <f>BR30*BS30</f>
        <v>40</v>
      </c>
      <c r="BU31" s="263">
        <f>BT31/8.7</f>
        <v>4.597701149425288</v>
      </c>
      <c r="BV31" s="263">
        <v>5</v>
      </c>
      <c r="BW31" s="306"/>
      <c r="BX31" s="348"/>
      <c r="BY31" s="416"/>
      <c r="BZ31" s="314"/>
    </row>
    <row r="32" spans="1:78" x14ac:dyDescent="0.25">
      <c r="A32" s="353"/>
      <c r="B32" s="165"/>
      <c r="C32" s="161"/>
      <c r="D32" s="163"/>
      <c r="E32" s="163"/>
      <c r="F32" s="164"/>
      <c r="G32" s="165"/>
      <c r="H32" s="161"/>
      <c r="I32" s="163"/>
      <c r="J32" s="163"/>
      <c r="K32" s="164"/>
      <c r="L32" s="160"/>
      <c r="M32" s="161"/>
      <c r="N32" s="163"/>
      <c r="O32" s="163"/>
      <c r="P32" s="164"/>
      <c r="Q32" s="165"/>
      <c r="R32" s="161"/>
      <c r="S32" s="163"/>
      <c r="T32" s="163"/>
      <c r="U32" s="162"/>
      <c r="V32" s="160"/>
      <c r="W32" s="163"/>
      <c r="X32" s="163"/>
      <c r="Y32" s="162"/>
      <c r="Z32" s="165"/>
      <c r="AA32" s="163"/>
      <c r="AB32" s="163"/>
      <c r="AC32" s="162"/>
      <c r="AD32" s="165"/>
      <c r="AE32" s="163"/>
      <c r="AF32" s="163"/>
      <c r="AG32" s="162"/>
      <c r="AH32" s="165"/>
      <c r="AI32" s="163"/>
      <c r="AJ32" s="163"/>
      <c r="AK32" s="163"/>
      <c r="AL32" s="164"/>
      <c r="AM32" s="165"/>
      <c r="AN32" s="163"/>
      <c r="AO32" s="161"/>
      <c r="AP32" s="163"/>
      <c r="AQ32" s="162"/>
      <c r="AR32" s="160"/>
      <c r="AS32" s="161"/>
      <c r="AT32" s="163"/>
      <c r="AU32" s="163"/>
      <c r="AV32" s="164"/>
      <c r="AW32" s="160"/>
      <c r="AX32" s="161"/>
      <c r="AY32" s="572"/>
      <c r="AZ32" s="684"/>
      <c r="BA32" s="685"/>
      <c r="BB32" s="685"/>
      <c r="BC32" s="685"/>
      <c r="BD32" s="686"/>
      <c r="BE32" s="567"/>
      <c r="BF32" s="164"/>
      <c r="BG32" s="160"/>
      <c r="BH32" s="163"/>
      <c r="BI32" s="136"/>
      <c r="BJ32" s="136"/>
      <c r="BK32" s="137"/>
      <c r="BL32" s="138"/>
      <c r="BM32" s="137"/>
      <c r="BN32" s="299"/>
      <c r="BO32" s="303"/>
      <c r="BP32" s="307"/>
      <c r="BQ32" s="307"/>
      <c r="BR32" s="307"/>
      <c r="BS32" s="311"/>
      <c r="BT32" s="264"/>
      <c r="BU32" s="264"/>
      <c r="BV32" s="264"/>
      <c r="BW32" s="307"/>
      <c r="BX32" s="349"/>
      <c r="BY32" s="416"/>
      <c r="BZ32" s="314"/>
    </row>
    <row r="33" spans="1:78" ht="15.75" thickBot="1" x14ac:dyDescent="0.3">
      <c r="A33" s="354"/>
      <c r="B33" s="169"/>
      <c r="C33" s="170"/>
      <c r="D33" s="170"/>
      <c r="E33" s="170"/>
      <c r="F33" s="171"/>
      <c r="G33" s="169"/>
      <c r="H33" s="170"/>
      <c r="I33" s="170"/>
      <c r="J33" s="170"/>
      <c r="K33" s="171"/>
      <c r="L33" s="169"/>
      <c r="M33" s="170"/>
      <c r="N33" s="170"/>
      <c r="O33" s="170"/>
      <c r="P33" s="171"/>
      <c r="Q33" s="169"/>
      <c r="R33" s="170"/>
      <c r="S33" s="170"/>
      <c r="T33" s="170"/>
      <c r="U33" s="171"/>
      <c r="V33" s="169"/>
      <c r="W33" s="170"/>
      <c r="X33" s="170"/>
      <c r="Y33" s="171"/>
      <c r="Z33" s="169"/>
      <c r="AA33" s="170"/>
      <c r="AB33" s="170"/>
      <c r="AC33" s="171"/>
      <c r="AD33" s="169"/>
      <c r="AE33" s="170"/>
      <c r="AF33" s="170"/>
      <c r="AG33" s="171"/>
      <c r="AH33" s="169"/>
      <c r="AI33" s="170"/>
      <c r="AJ33" s="170"/>
      <c r="AK33" s="170"/>
      <c r="AL33" s="171"/>
      <c r="AM33" s="169"/>
      <c r="AN33" s="170"/>
      <c r="AO33" s="170"/>
      <c r="AP33" s="170"/>
      <c r="AQ33" s="171"/>
      <c r="AR33" s="169"/>
      <c r="AS33" s="170"/>
      <c r="AT33" s="170"/>
      <c r="AU33" s="170"/>
      <c r="AV33" s="171"/>
      <c r="AW33" s="169"/>
      <c r="AX33" s="170"/>
      <c r="AY33" s="573"/>
      <c r="AZ33" s="687"/>
      <c r="BA33" s="688"/>
      <c r="BB33" s="688"/>
      <c r="BC33" s="688"/>
      <c r="BD33" s="689"/>
      <c r="BE33" s="568"/>
      <c r="BF33" s="171"/>
      <c r="BG33" s="169"/>
      <c r="BH33" s="170"/>
      <c r="BI33" s="148"/>
      <c r="BJ33" s="148"/>
      <c r="BK33" s="149"/>
      <c r="BL33" s="150"/>
      <c r="BM33" s="149"/>
      <c r="BN33" s="300"/>
      <c r="BO33" s="304"/>
      <c r="BP33" s="308"/>
      <c r="BQ33" s="308"/>
      <c r="BR33" s="308"/>
      <c r="BS33" s="312"/>
      <c r="BT33" s="265"/>
      <c r="BU33" s="265"/>
      <c r="BV33" s="265"/>
      <c r="BW33" s="308"/>
      <c r="BX33" s="350"/>
      <c r="BY33" s="416"/>
      <c r="BZ33" s="314"/>
    </row>
    <row r="34" spans="1:78" x14ac:dyDescent="0.25">
      <c r="A34" s="367" t="s">
        <v>46</v>
      </c>
      <c r="B34" s="153"/>
      <c r="C34" s="151"/>
      <c r="D34" s="151"/>
      <c r="E34" s="151"/>
      <c r="F34" s="152"/>
      <c r="G34" s="153"/>
      <c r="H34" s="151"/>
      <c r="I34" s="154"/>
      <c r="J34" s="151"/>
      <c r="K34" s="152"/>
      <c r="L34" s="153"/>
      <c r="M34" s="282"/>
      <c r="N34" s="574" t="s">
        <v>128</v>
      </c>
      <c r="O34" s="575"/>
      <c r="P34" s="575"/>
      <c r="Q34" s="575"/>
      <c r="R34" s="576"/>
      <c r="S34" s="544"/>
      <c r="T34" s="154"/>
      <c r="U34" s="152"/>
      <c r="V34" s="153"/>
      <c r="W34" s="151"/>
      <c r="X34" s="154"/>
      <c r="Y34" s="155"/>
      <c r="Z34" s="153"/>
      <c r="AA34" s="151"/>
      <c r="AB34" s="151"/>
      <c r="AC34" s="152"/>
      <c r="AD34" s="156"/>
      <c r="AE34" s="151"/>
      <c r="AF34" s="154"/>
      <c r="AG34" s="152"/>
      <c r="AH34" s="156"/>
      <c r="AI34" s="154"/>
      <c r="AJ34" s="151"/>
      <c r="AK34" s="151"/>
      <c r="AL34" s="152"/>
      <c r="AM34" s="153"/>
      <c r="AN34" s="154"/>
      <c r="AO34" s="151"/>
      <c r="AP34" s="151"/>
      <c r="AQ34" s="152"/>
      <c r="AR34" s="153"/>
      <c r="AS34" s="151"/>
      <c r="AT34" s="154"/>
      <c r="AU34" s="151"/>
      <c r="AV34" s="152"/>
      <c r="AW34" s="153"/>
      <c r="AX34" s="151"/>
      <c r="AY34" s="154"/>
      <c r="AZ34" s="151"/>
      <c r="BA34" s="152"/>
      <c r="BB34" s="153"/>
      <c r="BC34" s="151"/>
      <c r="BD34" s="154"/>
      <c r="BE34" s="151"/>
      <c r="BF34" s="152"/>
      <c r="BG34" s="153"/>
      <c r="BH34" s="154"/>
      <c r="BI34" s="122"/>
      <c r="BJ34" s="122"/>
      <c r="BK34" s="123"/>
      <c r="BL34" s="124"/>
      <c r="BM34" s="123"/>
      <c r="BN34" s="355">
        <v>90</v>
      </c>
      <c r="BO34" s="359">
        <v>16</v>
      </c>
      <c r="BP34" s="339" t="s">
        <v>25</v>
      </c>
      <c r="BQ34" s="339">
        <v>9</v>
      </c>
      <c r="BR34" s="339">
        <v>7</v>
      </c>
      <c r="BS34" s="363">
        <f t="shared" ref="BS34" si="6">IF(BW34="ПМК",(BN34-4)/(BO34-1),BN34/BO34)</f>
        <v>5.7333333333333334</v>
      </c>
      <c r="BT34" s="270"/>
      <c r="BU34" s="270"/>
      <c r="BV34" s="270"/>
      <c r="BW34" s="339" t="s">
        <v>53</v>
      </c>
      <c r="BX34" s="343" t="s">
        <v>33</v>
      </c>
      <c r="BY34" s="416"/>
      <c r="BZ34" s="314">
        <f>COUNTIF($B34:$BM37,BZ$2)</f>
        <v>0</v>
      </c>
    </row>
    <row r="35" spans="1:78" x14ac:dyDescent="0.25">
      <c r="A35" s="368"/>
      <c r="B35" s="165"/>
      <c r="C35" s="161"/>
      <c r="D35" s="161"/>
      <c r="E35" s="161"/>
      <c r="F35" s="162"/>
      <c r="G35" s="160"/>
      <c r="H35" s="161"/>
      <c r="I35" s="163"/>
      <c r="J35" s="161"/>
      <c r="K35" s="162"/>
      <c r="L35" s="165"/>
      <c r="M35" s="539"/>
      <c r="N35" s="577"/>
      <c r="O35" s="578"/>
      <c r="P35" s="578"/>
      <c r="Q35" s="578"/>
      <c r="R35" s="579"/>
      <c r="S35" s="567"/>
      <c r="T35" s="163"/>
      <c r="U35" s="162"/>
      <c r="V35" s="160"/>
      <c r="W35" s="161"/>
      <c r="X35" s="163"/>
      <c r="Y35" s="164"/>
      <c r="Z35" s="160"/>
      <c r="AA35" s="161"/>
      <c r="AB35" s="161"/>
      <c r="AC35" s="162"/>
      <c r="AD35" s="165"/>
      <c r="AE35" s="161"/>
      <c r="AF35" s="163"/>
      <c r="AG35" s="162"/>
      <c r="AH35" s="165"/>
      <c r="AI35" s="163"/>
      <c r="AJ35" s="161"/>
      <c r="AK35" s="161"/>
      <c r="AL35" s="162"/>
      <c r="AM35" s="160"/>
      <c r="AN35" s="163"/>
      <c r="AO35" s="161"/>
      <c r="AP35" s="161"/>
      <c r="AQ35" s="162"/>
      <c r="AR35" s="160"/>
      <c r="AS35" s="161"/>
      <c r="AT35" s="163"/>
      <c r="AU35" s="161"/>
      <c r="AV35" s="164"/>
      <c r="AW35" s="160"/>
      <c r="AX35" s="161"/>
      <c r="AY35" s="163"/>
      <c r="AZ35" s="161"/>
      <c r="BA35" s="162"/>
      <c r="BB35" s="160"/>
      <c r="BC35" s="161"/>
      <c r="BD35" s="163"/>
      <c r="BE35" s="161"/>
      <c r="BF35" s="162"/>
      <c r="BG35" s="160"/>
      <c r="BH35" s="163"/>
      <c r="BI35" s="136"/>
      <c r="BJ35" s="136"/>
      <c r="BK35" s="137"/>
      <c r="BL35" s="138"/>
      <c r="BM35" s="137"/>
      <c r="BN35" s="356"/>
      <c r="BO35" s="360"/>
      <c r="BP35" s="340"/>
      <c r="BQ35" s="340"/>
      <c r="BR35" s="340"/>
      <c r="BS35" s="364"/>
      <c r="BT35" s="271"/>
      <c r="BU35" s="271"/>
      <c r="BV35" s="271"/>
      <c r="BW35" s="340"/>
      <c r="BX35" s="344"/>
      <c r="BY35" s="416"/>
      <c r="BZ35" s="314"/>
    </row>
    <row r="36" spans="1:78" x14ac:dyDescent="0.25">
      <c r="A36" s="368"/>
      <c r="B36" s="165"/>
      <c r="C36" s="163"/>
      <c r="D36" s="163"/>
      <c r="E36" s="163"/>
      <c r="F36" s="164"/>
      <c r="G36" s="165"/>
      <c r="H36" s="161"/>
      <c r="I36" s="163"/>
      <c r="J36" s="163"/>
      <c r="K36" s="164"/>
      <c r="L36" s="165"/>
      <c r="M36" s="572"/>
      <c r="N36" s="577"/>
      <c r="O36" s="578"/>
      <c r="P36" s="578"/>
      <c r="Q36" s="578"/>
      <c r="R36" s="579"/>
      <c r="S36" s="540"/>
      <c r="T36" s="163"/>
      <c r="U36" s="164"/>
      <c r="V36" s="165"/>
      <c r="W36" s="161"/>
      <c r="X36" s="163"/>
      <c r="Y36" s="164"/>
      <c r="Z36" s="160"/>
      <c r="AA36" s="163"/>
      <c r="AB36" s="163"/>
      <c r="AC36" s="162"/>
      <c r="AD36" s="165"/>
      <c r="AE36" s="163"/>
      <c r="AF36" s="163"/>
      <c r="AG36" s="164"/>
      <c r="AH36" s="165"/>
      <c r="AI36" s="163"/>
      <c r="AJ36" s="161"/>
      <c r="AK36" s="163"/>
      <c r="AL36" s="164"/>
      <c r="AM36" s="160"/>
      <c r="AN36" s="163"/>
      <c r="AO36" s="163"/>
      <c r="AP36" s="163"/>
      <c r="AQ36" s="164"/>
      <c r="AR36" s="165"/>
      <c r="AS36" s="163"/>
      <c r="AT36" s="163"/>
      <c r="AU36" s="163"/>
      <c r="AV36" s="164"/>
      <c r="AW36" s="165"/>
      <c r="AX36" s="163"/>
      <c r="AY36" s="163"/>
      <c r="AZ36" s="161"/>
      <c r="BA36" s="164"/>
      <c r="BB36" s="160"/>
      <c r="BC36" s="161"/>
      <c r="BD36" s="163"/>
      <c r="BE36" s="163"/>
      <c r="BF36" s="164"/>
      <c r="BG36" s="165"/>
      <c r="BH36" s="163"/>
      <c r="BI36" s="136"/>
      <c r="BJ36" s="136"/>
      <c r="BK36" s="137"/>
      <c r="BL36" s="138"/>
      <c r="BM36" s="137"/>
      <c r="BN36" s="357"/>
      <c r="BO36" s="361"/>
      <c r="BP36" s="341"/>
      <c r="BQ36" s="341"/>
      <c r="BR36" s="341"/>
      <c r="BS36" s="365"/>
      <c r="BT36" s="272">
        <f>BR34*BS34</f>
        <v>40.133333333333333</v>
      </c>
      <c r="BU36" s="272">
        <f>BT36/8.7</f>
        <v>4.6130268199233724</v>
      </c>
      <c r="BV36" s="272">
        <v>5</v>
      </c>
      <c r="BW36" s="341"/>
      <c r="BX36" s="345"/>
      <c r="BY36" s="416"/>
      <c r="BZ36" s="314"/>
    </row>
    <row r="37" spans="1:78" ht="15.75" thickBot="1" x14ac:dyDescent="0.3">
      <c r="A37" s="369"/>
      <c r="B37" s="169"/>
      <c r="C37" s="170"/>
      <c r="D37" s="170"/>
      <c r="E37" s="170"/>
      <c r="F37" s="171"/>
      <c r="G37" s="169"/>
      <c r="H37" s="170"/>
      <c r="I37" s="170"/>
      <c r="J37" s="170"/>
      <c r="K37" s="171"/>
      <c r="L37" s="169"/>
      <c r="M37" s="573"/>
      <c r="N37" s="580"/>
      <c r="O37" s="581"/>
      <c r="P37" s="581"/>
      <c r="Q37" s="581"/>
      <c r="R37" s="582"/>
      <c r="S37" s="568"/>
      <c r="T37" s="170"/>
      <c r="U37" s="171"/>
      <c r="V37" s="169"/>
      <c r="W37" s="170"/>
      <c r="X37" s="170"/>
      <c r="Y37" s="171"/>
      <c r="Z37" s="169"/>
      <c r="AA37" s="170"/>
      <c r="AB37" s="170"/>
      <c r="AC37" s="171"/>
      <c r="AD37" s="169"/>
      <c r="AE37" s="170"/>
      <c r="AF37" s="170"/>
      <c r="AG37" s="171"/>
      <c r="AH37" s="169"/>
      <c r="AI37" s="170"/>
      <c r="AJ37" s="170"/>
      <c r="AK37" s="170"/>
      <c r="AL37" s="171"/>
      <c r="AM37" s="169"/>
      <c r="AN37" s="170"/>
      <c r="AO37" s="170"/>
      <c r="AP37" s="170"/>
      <c r="AQ37" s="171"/>
      <c r="AR37" s="169"/>
      <c r="AS37" s="170"/>
      <c r="AT37" s="170"/>
      <c r="AU37" s="170"/>
      <c r="AV37" s="171"/>
      <c r="AW37" s="169"/>
      <c r="AX37" s="170"/>
      <c r="AY37" s="170"/>
      <c r="AZ37" s="170"/>
      <c r="BA37" s="171"/>
      <c r="BB37" s="169"/>
      <c r="BC37" s="170"/>
      <c r="BD37" s="170"/>
      <c r="BE37" s="170"/>
      <c r="BF37" s="171"/>
      <c r="BG37" s="169"/>
      <c r="BH37" s="170"/>
      <c r="BI37" s="148"/>
      <c r="BJ37" s="148"/>
      <c r="BK37" s="149"/>
      <c r="BL37" s="150"/>
      <c r="BM37" s="149"/>
      <c r="BN37" s="358"/>
      <c r="BO37" s="362"/>
      <c r="BP37" s="342"/>
      <c r="BQ37" s="342"/>
      <c r="BR37" s="342"/>
      <c r="BS37" s="366"/>
      <c r="BT37" s="273"/>
      <c r="BU37" s="273"/>
      <c r="BV37" s="273"/>
      <c r="BW37" s="342"/>
      <c r="BX37" s="346"/>
      <c r="BY37" s="416"/>
      <c r="BZ37" s="314"/>
    </row>
    <row r="38" spans="1:78" x14ac:dyDescent="0.25">
      <c r="A38" s="367" t="s">
        <v>29</v>
      </c>
      <c r="B38" s="153"/>
      <c r="C38" s="151"/>
      <c r="D38" s="151"/>
      <c r="E38" s="151"/>
      <c r="F38" s="152"/>
      <c r="G38" s="153"/>
      <c r="H38" s="151"/>
      <c r="I38" s="151"/>
      <c r="J38" s="151"/>
      <c r="K38" s="152"/>
      <c r="L38" s="156"/>
      <c r="M38" s="154"/>
      <c r="N38" s="151"/>
      <c r="O38" s="151"/>
      <c r="P38" s="152"/>
      <c r="Q38" s="153"/>
      <c r="R38" s="154"/>
      <c r="S38" s="151"/>
      <c r="T38" s="151"/>
      <c r="U38" s="152"/>
      <c r="V38" s="153"/>
      <c r="W38" s="151"/>
      <c r="X38" s="151"/>
      <c r="Y38" s="152"/>
      <c r="Z38" s="153"/>
      <c r="AA38" s="151"/>
      <c r="AB38" s="154"/>
      <c r="AC38" s="152"/>
      <c r="AD38" s="153"/>
      <c r="AE38" s="151"/>
      <c r="AF38" s="151"/>
      <c r="AG38" s="152"/>
      <c r="AH38" s="156"/>
      <c r="AI38" s="151"/>
      <c r="AJ38" s="151"/>
      <c r="AK38" s="151"/>
      <c r="AL38" s="152"/>
      <c r="AM38" s="153"/>
      <c r="AN38" s="151"/>
      <c r="AO38" s="151"/>
      <c r="AP38" s="154"/>
      <c r="AQ38" s="155"/>
      <c r="AR38" s="156"/>
      <c r="AS38" s="154"/>
      <c r="AV38" s="654" t="s">
        <v>128</v>
      </c>
      <c r="AW38" s="655"/>
      <c r="AX38" s="655"/>
      <c r="AY38" s="656"/>
      <c r="AZ38" s="544"/>
      <c r="BA38" s="152"/>
      <c r="BB38" s="153"/>
      <c r="BC38" s="151"/>
      <c r="BD38" s="151"/>
      <c r="BE38" s="151"/>
      <c r="BF38" s="155"/>
      <c r="BG38" s="156"/>
      <c r="BH38" s="151"/>
      <c r="BI38" s="175"/>
      <c r="BJ38" s="122"/>
      <c r="BK38" s="123"/>
      <c r="BL38" s="124"/>
      <c r="BM38" s="123"/>
      <c r="BN38" s="355">
        <v>70</v>
      </c>
      <c r="BO38" s="359">
        <v>12</v>
      </c>
      <c r="BP38" s="339" t="s">
        <v>25</v>
      </c>
      <c r="BQ38" s="339">
        <v>6</v>
      </c>
      <c r="BR38" s="339">
        <v>6</v>
      </c>
      <c r="BS38" s="363">
        <f t="shared" ref="BS38" si="7">IF(BW38="ПМК",(BN38-4)/(BO38-1),BN38/BO38)</f>
        <v>6</v>
      </c>
      <c r="BT38" s="270"/>
      <c r="BU38" s="270"/>
      <c r="BV38" s="270"/>
      <c r="BW38" s="339" t="s">
        <v>53</v>
      </c>
      <c r="BX38" s="343" t="s">
        <v>34</v>
      </c>
      <c r="BY38" s="416"/>
      <c r="BZ38" s="314">
        <f>COUNTIF($B38:$BM41,BZ$2)</f>
        <v>0</v>
      </c>
    </row>
    <row r="39" spans="1:78" x14ac:dyDescent="0.25">
      <c r="A39" s="368"/>
      <c r="B39" s="160"/>
      <c r="C39" s="161"/>
      <c r="D39" s="161"/>
      <c r="E39" s="161"/>
      <c r="F39" s="162"/>
      <c r="G39" s="160"/>
      <c r="H39" s="161"/>
      <c r="I39" s="161"/>
      <c r="J39" s="161"/>
      <c r="K39" s="162"/>
      <c r="L39" s="165"/>
      <c r="M39" s="163"/>
      <c r="N39" s="161"/>
      <c r="O39" s="161"/>
      <c r="P39" s="162"/>
      <c r="Q39" s="160"/>
      <c r="R39" s="163"/>
      <c r="S39" s="161"/>
      <c r="T39" s="161"/>
      <c r="U39" s="162"/>
      <c r="V39" s="160"/>
      <c r="W39" s="161"/>
      <c r="X39" s="161"/>
      <c r="Y39" s="162"/>
      <c r="Z39" s="160"/>
      <c r="AA39" s="161"/>
      <c r="AB39" s="163"/>
      <c r="AC39" s="162"/>
      <c r="AD39" s="160"/>
      <c r="AE39" s="161"/>
      <c r="AF39" s="161"/>
      <c r="AG39" s="162"/>
      <c r="AH39" s="165"/>
      <c r="AI39" s="161"/>
      <c r="AJ39" s="161"/>
      <c r="AK39" s="161"/>
      <c r="AL39" s="162"/>
      <c r="AM39" s="160"/>
      <c r="AN39" s="161"/>
      <c r="AO39" s="161"/>
      <c r="AP39" s="163"/>
      <c r="AQ39" s="164"/>
      <c r="AR39" s="165"/>
      <c r="AS39" s="163"/>
      <c r="AT39" s="161"/>
      <c r="AU39" s="539"/>
      <c r="AV39" s="657"/>
      <c r="AW39" s="658"/>
      <c r="AX39" s="658"/>
      <c r="AY39" s="659"/>
      <c r="AZ39" s="567"/>
      <c r="BA39" s="162"/>
      <c r="BB39" s="160"/>
      <c r="BC39" s="161"/>
      <c r="BD39" s="161"/>
      <c r="BE39" s="161"/>
      <c r="BF39" s="164"/>
      <c r="BG39" s="165"/>
      <c r="BH39" s="161"/>
      <c r="BI39" s="136"/>
      <c r="BJ39" s="136"/>
      <c r="BK39" s="137"/>
      <c r="BL39" s="138"/>
      <c r="BM39" s="137"/>
      <c r="BN39" s="356"/>
      <c r="BO39" s="360"/>
      <c r="BP39" s="340"/>
      <c r="BQ39" s="340"/>
      <c r="BR39" s="340"/>
      <c r="BS39" s="364"/>
      <c r="BT39" s="271">
        <f>BR38*BS38</f>
        <v>36</v>
      </c>
      <c r="BU39" s="271">
        <f>BT39/8.7</f>
        <v>4.1379310344827589</v>
      </c>
      <c r="BV39" s="271">
        <v>4</v>
      </c>
      <c r="BW39" s="340"/>
      <c r="BX39" s="344"/>
      <c r="BY39" s="416"/>
      <c r="BZ39" s="314"/>
    </row>
    <row r="40" spans="1:78" x14ac:dyDescent="0.25">
      <c r="A40" s="368"/>
      <c r="B40" s="165"/>
      <c r="C40" s="163"/>
      <c r="D40" s="163"/>
      <c r="E40" s="163"/>
      <c r="F40" s="164"/>
      <c r="G40" s="160"/>
      <c r="H40" s="163"/>
      <c r="I40" s="161"/>
      <c r="J40" s="163"/>
      <c r="K40" s="164"/>
      <c r="L40" s="165"/>
      <c r="M40" s="163"/>
      <c r="N40" s="163"/>
      <c r="O40" s="163"/>
      <c r="P40" s="164"/>
      <c r="Q40" s="165"/>
      <c r="R40" s="163"/>
      <c r="S40" s="163"/>
      <c r="T40" s="163"/>
      <c r="U40" s="162"/>
      <c r="V40" s="165"/>
      <c r="W40" s="163"/>
      <c r="X40" s="161"/>
      <c r="Y40" s="164"/>
      <c r="Z40" s="165"/>
      <c r="AA40" s="161"/>
      <c r="AB40" s="163"/>
      <c r="AC40" s="164"/>
      <c r="AD40" s="165"/>
      <c r="AE40" s="161"/>
      <c r="AF40" s="163"/>
      <c r="AG40" s="164"/>
      <c r="AH40" s="165"/>
      <c r="AI40" s="161"/>
      <c r="AJ40" s="161"/>
      <c r="AK40" s="163"/>
      <c r="AL40" s="164"/>
      <c r="AM40" s="165"/>
      <c r="AN40" s="163"/>
      <c r="AO40" s="161"/>
      <c r="AP40" s="163"/>
      <c r="AQ40" s="164"/>
      <c r="AR40" s="165"/>
      <c r="AS40" s="163"/>
      <c r="AT40" s="163"/>
      <c r="AU40" s="539"/>
      <c r="AV40" s="657"/>
      <c r="AW40" s="658"/>
      <c r="AX40" s="658"/>
      <c r="AY40" s="659"/>
      <c r="AZ40" s="567"/>
      <c r="BA40" s="164"/>
      <c r="BB40" s="165"/>
      <c r="BC40" s="163"/>
      <c r="BD40" s="163"/>
      <c r="BE40" s="161"/>
      <c r="BF40" s="164"/>
      <c r="BG40" s="165"/>
      <c r="BH40" s="163"/>
      <c r="BI40" s="136"/>
      <c r="BJ40" s="136"/>
      <c r="BK40" s="137"/>
      <c r="BL40" s="138"/>
      <c r="BM40" s="137"/>
      <c r="BN40" s="357"/>
      <c r="BO40" s="361"/>
      <c r="BP40" s="341"/>
      <c r="BQ40" s="341"/>
      <c r="BR40" s="341"/>
      <c r="BS40" s="365"/>
      <c r="BT40" s="272"/>
      <c r="BU40" s="272"/>
      <c r="BV40" s="272"/>
      <c r="BW40" s="341"/>
      <c r="BX40" s="345"/>
      <c r="BY40" s="416"/>
      <c r="BZ40" s="314"/>
    </row>
    <row r="41" spans="1:78" ht="15.75" thickBot="1" x14ac:dyDescent="0.3">
      <c r="A41" s="369"/>
      <c r="B41" s="169"/>
      <c r="C41" s="170"/>
      <c r="D41" s="170"/>
      <c r="E41" s="170"/>
      <c r="F41" s="171"/>
      <c r="G41" s="169"/>
      <c r="H41" s="170"/>
      <c r="I41" s="170"/>
      <c r="J41" s="170"/>
      <c r="K41" s="171"/>
      <c r="L41" s="169"/>
      <c r="M41" s="170"/>
      <c r="N41" s="170"/>
      <c r="O41" s="170"/>
      <c r="P41" s="171"/>
      <c r="Q41" s="169"/>
      <c r="R41" s="170"/>
      <c r="S41" s="170"/>
      <c r="T41" s="170"/>
      <c r="U41" s="171"/>
      <c r="V41" s="169"/>
      <c r="W41" s="170"/>
      <c r="X41" s="170"/>
      <c r="Y41" s="171"/>
      <c r="Z41" s="169"/>
      <c r="AA41" s="170"/>
      <c r="AB41" s="170"/>
      <c r="AC41" s="171"/>
      <c r="AD41" s="169"/>
      <c r="AE41" s="170"/>
      <c r="AF41" s="170"/>
      <c r="AG41" s="171"/>
      <c r="AH41" s="169"/>
      <c r="AI41" s="170"/>
      <c r="AJ41" s="170"/>
      <c r="AK41" s="170"/>
      <c r="AL41" s="171"/>
      <c r="AM41" s="169"/>
      <c r="AN41" s="170"/>
      <c r="AO41" s="170"/>
      <c r="AP41" s="170"/>
      <c r="AQ41" s="171"/>
      <c r="AR41" s="169"/>
      <c r="AS41" s="170"/>
      <c r="AT41" s="170"/>
      <c r="AU41" s="573"/>
      <c r="AV41" s="660"/>
      <c r="AW41" s="661"/>
      <c r="AX41" s="661"/>
      <c r="AY41" s="662"/>
      <c r="AZ41" s="568"/>
      <c r="BA41" s="171"/>
      <c r="BB41" s="169"/>
      <c r="BC41" s="170"/>
      <c r="BD41" s="170"/>
      <c r="BE41" s="170"/>
      <c r="BF41" s="171"/>
      <c r="BG41" s="169"/>
      <c r="BH41" s="170"/>
      <c r="BI41" s="148"/>
      <c r="BJ41" s="148"/>
      <c r="BK41" s="149"/>
      <c r="BL41" s="150"/>
      <c r="BM41" s="149"/>
      <c r="BN41" s="358"/>
      <c r="BO41" s="362"/>
      <c r="BP41" s="342"/>
      <c r="BQ41" s="342"/>
      <c r="BR41" s="342"/>
      <c r="BS41" s="366"/>
      <c r="BT41" s="273"/>
      <c r="BU41" s="273"/>
      <c r="BV41" s="273"/>
      <c r="BW41" s="342"/>
      <c r="BX41" s="346"/>
      <c r="BY41" s="416"/>
      <c r="BZ41" s="314"/>
    </row>
    <row r="42" spans="1:78" ht="15" hidden="1" customHeight="1" x14ac:dyDescent="0.3">
      <c r="A42" s="293" t="s">
        <v>47</v>
      </c>
      <c r="B42" s="176"/>
      <c r="C42" s="177"/>
      <c r="D42" s="177"/>
      <c r="E42" s="177"/>
      <c r="F42" s="178"/>
      <c r="G42" s="176"/>
      <c r="H42" s="177"/>
      <c r="I42" s="177"/>
      <c r="J42" s="177"/>
      <c r="K42" s="178"/>
      <c r="L42" s="176"/>
      <c r="M42" s="177"/>
      <c r="N42" s="177"/>
      <c r="O42" s="177"/>
      <c r="P42" s="178"/>
      <c r="Q42" s="176"/>
      <c r="R42" s="177"/>
      <c r="S42" s="177"/>
      <c r="T42" s="177"/>
      <c r="U42" s="178"/>
      <c r="V42" s="176"/>
      <c r="W42" s="177"/>
      <c r="X42" s="177"/>
      <c r="Y42" s="178"/>
      <c r="Z42" s="176"/>
      <c r="AA42" s="177"/>
      <c r="AB42" s="177"/>
      <c r="AC42" s="178"/>
      <c r="AD42" s="176"/>
      <c r="AE42" s="177"/>
      <c r="AF42" s="177"/>
      <c r="AG42" s="178"/>
      <c r="AH42" s="176"/>
      <c r="AI42" s="177"/>
      <c r="AJ42" s="177"/>
      <c r="AK42" s="179"/>
      <c r="AL42" s="178"/>
      <c r="AM42" s="176"/>
      <c r="AN42" s="177"/>
      <c r="AO42" s="177"/>
      <c r="AP42" s="177"/>
      <c r="AQ42" s="178"/>
      <c r="AR42" s="176"/>
      <c r="AS42" s="177"/>
      <c r="AT42" s="177"/>
      <c r="AU42" s="177"/>
      <c r="AV42" s="155"/>
      <c r="AW42" s="156"/>
      <c r="AX42" s="154"/>
      <c r="AY42" s="154"/>
      <c r="AZ42" s="154"/>
      <c r="BA42" s="155"/>
      <c r="BB42" s="156"/>
      <c r="BC42" s="154"/>
      <c r="BD42" s="154"/>
      <c r="BE42" s="154"/>
      <c r="BF42" s="155"/>
      <c r="BG42" s="156"/>
      <c r="BH42" s="154"/>
      <c r="BI42" s="122"/>
      <c r="BJ42" s="122"/>
      <c r="BK42" s="123"/>
      <c r="BL42" s="124"/>
      <c r="BM42" s="123"/>
      <c r="BN42" s="297">
        <v>50</v>
      </c>
      <c r="BO42" s="301">
        <v>9</v>
      </c>
      <c r="BP42" s="305">
        <v>1</v>
      </c>
      <c r="BQ42" s="305">
        <v>9</v>
      </c>
      <c r="BR42" s="305"/>
      <c r="BS42" s="309">
        <f t="shared" ref="BS42" si="8">IF(BW42="ПМК",(BN42-4)/(BO42-1),BN42/BO42)</f>
        <v>5.75</v>
      </c>
      <c r="BT42" s="262"/>
      <c r="BU42" s="262"/>
      <c r="BV42" s="262"/>
      <c r="BW42" s="305" t="s">
        <v>53</v>
      </c>
      <c r="BX42" s="347" t="s">
        <v>34</v>
      </c>
      <c r="BY42" s="416"/>
      <c r="BZ42" s="314">
        <f>COUNTIF($B42:$BM45,BZ$2)</f>
        <v>0</v>
      </c>
    </row>
    <row r="43" spans="1:78" ht="15" hidden="1" customHeight="1" x14ac:dyDescent="0.3">
      <c r="A43" s="294"/>
      <c r="B43" s="180"/>
      <c r="C43" s="181"/>
      <c r="D43" s="181"/>
      <c r="E43" s="181"/>
      <c r="F43" s="182"/>
      <c r="G43" s="180"/>
      <c r="H43" s="181"/>
      <c r="I43" s="181"/>
      <c r="J43" s="181"/>
      <c r="K43" s="182"/>
      <c r="L43" s="180"/>
      <c r="M43" s="181"/>
      <c r="N43" s="181"/>
      <c r="O43" s="181"/>
      <c r="P43" s="182"/>
      <c r="Q43" s="180"/>
      <c r="R43" s="181"/>
      <c r="S43" s="181"/>
      <c r="T43" s="181"/>
      <c r="U43" s="182"/>
      <c r="V43" s="180"/>
      <c r="W43" s="181"/>
      <c r="X43" s="181"/>
      <c r="Y43" s="182"/>
      <c r="Z43" s="180"/>
      <c r="AA43" s="181"/>
      <c r="AB43" s="181"/>
      <c r="AC43" s="182"/>
      <c r="AD43" s="180"/>
      <c r="AE43" s="181"/>
      <c r="AF43" s="181"/>
      <c r="AG43" s="182"/>
      <c r="AH43" s="180"/>
      <c r="AI43" s="181"/>
      <c r="AJ43" s="181"/>
      <c r="AK43" s="181"/>
      <c r="AL43" s="182"/>
      <c r="AM43" s="180"/>
      <c r="AN43" s="181"/>
      <c r="AO43" s="181"/>
      <c r="AP43" s="181"/>
      <c r="AQ43" s="182"/>
      <c r="AR43" s="180"/>
      <c r="AS43" s="181"/>
      <c r="AT43" s="181"/>
      <c r="AU43" s="181"/>
      <c r="AV43" s="164"/>
      <c r="AW43" s="165"/>
      <c r="AX43" s="163"/>
      <c r="AY43" s="163"/>
      <c r="AZ43" s="163"/>
      <c r="BA43" s="164"/>
      <c r="BB43" s="165"/>
      <c r="BC43" s="163"/>
      <c r="BD43" s="163"/>
      <c r="BE43" s="163"/>
      <c r="BF43" s="164"/>
      <c r="BG43" s="165"/>
      <c r="BH43" s="163"/>
      <c r="BI43" s="136"/>
      <c r="BJ43" s="136"/>
      <c r="BK43" s="137"/>
      <c r="BL43" s="138"/>
      <c r="BM43" s="137"/>
      <c r="BN43" s="298"/>
      <c r="BO43" s="302"/>
      <c r="BP43" s="306"/>
      <c r="BQ43" s="306"/>
      <c r="BR43" s="306"/>
      <c r="BS43" s="310"/>
      <c r="BT43" s="263"/>
      <c r="BU43" s="263"/>
      <c r="BV43" s="263"/>
      <c r="BW43" s="306"/>
      <c r="BX43" s="348"/>
      <c r="BY43" s="416"/>
      <c r="BZ43" s="314"/>
    </row>
    <row r="44" spans="1:78" ht="15.75" hidden="1" thickBot="1" x14ac:dyDescent="0.3">
      <c r="A44" s="295"/>
      <c r="B44" s="180"/>
      <c r="C44" s="181"/>
      <c r="D44" s="181"/>
      <c r="E44" s="181"/>
      <c r="F44" s="182"/>
      <c r="G44" s="180"/>
      <c r="H44" s="181"/>
      <c r="I44" s="181"/>
      <c r="J44" s="181"/>
      <c r="K44" s="182"/>
      <c r="L44" s="180"/>
      <c r="M44" s="181"/>
      <c r="N44" s="181"/>
      <c r="O44" s="181"/>
      <c r="P44" s="182"/>
      <c r="Q44" s="180"/>
      <c r="R44" s="181"/>
      <c r="S44" s="181"/>
      <c r="T44" s="181"/>
      <c r="U44" s="182"/>
      <c r="V44" s="180"/>
      <c r="W44" s="181"/>
      <c r="X44" s="181"/>
      <c r="Y44" s="182"/>
      <c r="Z44" s="180"/>
      <c r="AA44" s="181"/>
      <c r="AB44" s="181"/>
      <c r="AC44" s="182"/>
      <c r="AD44" s="180"/>
      <c r="AE44" s="181"/>
      <c r="AF44" s="181"/>
      <c r="AG44" s="182"/>
      <c r="AH44" s="180"/>
      <c r="AI44" s="181"/>
      <c r="AJ44" s="181"/>
      <c r="AK44" s="181"/>
      <c r="AL44" s="182"/>
      <c r="AM44" s="180"/>
      <c r="AN44" s="181"/>
      <c r="AO44" s="181"/>
      <c r="AP44" s="181"/>
      <c r="AQ44" s="182"/>
      <c r="AR44" s="180"/>
      <c r="AS44" s="181"/>
      <c r="AT44" s="181"/>
      <c r="AU44" s="181"/>
      <c r="AV44" s="164"/>
      <c r="AW44" s="165"/>
      <c r="AX44" s="163"/>
      <c r="AY44" s="163"/>
      <c r="AZ44" s="163"/>
      <c r="BA44" s="164"/>
      <c r="BB44" s="165"/>
      <c r="BC44" s="163"/>
      <c r="BD44" s="163"/>
      <c r="BE44" s="163"/>
      <c r="BF44" s="164"/>
      <c r="BG44" s="165"/>
      <c r="BH44" s="163"/>
      <c r="BI44" s="136"/>
      <c r="BJ44" s="136"/>
      <c r="BK44" s="137"/>
      <c r="BL44" s="138"/>
      <c r="BM44" s="137"/>
      <c r="BN44" s="299"/>
      <c r="BO44" s="303"/>
      <c r="BP44" s="307"/>
      <c r="BQ44" s="307"/>
      <c r="BR44" s="307"/>
      <c r="BS44" s="311"/>
      <c r="BT44" s="264"/>
      <c r="BU44" s="264"/>
      <c r="BV44" s="264"/>
      <c r="BW44" s="307"/>
      <c r="BX44" s="349"/>
      <c r="BY44" s="416"/>
      <c r="BZ44" s="314"/>
    </row>
    <row r="45" spans="1:78" ht="15.75" hidden="1" thickBot="1" x14ac:dyDescent="0.3">
      <c r="A45" s="296"/>
      <c r="B45" s="183"/>
      <c r="C45" s="184"/>
      <c r="D45" s="184"/>
      <c r="E45" s="184"/>
      <c r="F45" s="185"/>
      <c r="G45" s="183"/>
      <c r="H45" s="184"/>
      <c r="I45" s="184"/>
      <c r="J45" s="184"/>
      <c r="K45" s="185"/>
      <c r="L45" s="183"/>
      <c r="M45" s="184"/>
      <c r="N45" s="184"/>
      <c r="O45" s="184"/>
      <c r="P45" s="185"/>
      <c r="Q45" s="547"/>
      <c r="R45" s="548"/>
      <c r="S45" s="184"/>
      <c r="T45" s="184"/>
      <c r="U45" s="185"/>
      <c r="V45" s="183"/>
      <c r="W45" s="184"/>
      <c r="X45" s="184"/>
      <c r="Y45" s="185"/>
      <c r="Z45" s="183"/>
      <c r="AA45" s="184"/>
      <c r="AB45" s="184"/>
      <c r="AC45" s="185"/>
      <c r="AD45" s="183"/>
      <c r="AE45" s="184"/>
      <c r="AF45" s="184"/>
      <c r="AG45" s="185"/>
      <c r="AH45" s="183"/>
      <c r="AI45" s="184"/>
      <c r="AJ45" s="184"/>
      <c r="AK45" s="184"/>
      <c r="AL45" s="185"/>
      <c r="AM45" s="183"/>
      <c r="AN45" s="184"/>
      <c r="AO45" s="184"/>
      <c r="AP45" s="184"/>
      <c r="AQ45" s="185"/>
      <c r="AR45" s="183"/>
      <c r="AS45" s="184"/>
      <c r="AT45" s="184"/>
      <c r="AU45" s="184"/>
      <c r="AV45" s="171"/>
      <c r="AW45" s="169"/>
      <c r="AX45" s="170"/>
      <c r="AY45" s="170"/>
      <c r="AZ45" s="170"/>
      <c r="BA45" s="171"/>
      <c r="BB45" s="169"/>
      <c r="BC45" s="170"/>
      <c r="BD45" s="170"/>
      <c r="BE45" s="170"/>
      <c r="BF45" s="171"/>
      <c r="BG45" s="169"/>
      <c r="BH45" s="170"/>
      <c r="BI45" s="148"/>
      <c r="BJ45" s="148"/>
      <c r="BK45" s="149"/>
      <c r="BL45" s="150"/>
      <c r="BM45" s="149"/>
      <c r="BN45" s="300"/>
      <c r="BO45" s="304"/>
      <c r="BP45" s="308"/>
      <c r="BQ45" s="308"/>
      <c r="BR45" s="308"/>
      <c r="BS45" s="312"/>
      <c r="BT45" s="265"/>
      <c r="BU45" s="265"/>
      <c r="BV45" s="265"/>
      <c r="BW45" s="308"/>
      <c r="BX45" s="350"/>
      <c r="BY45" s="416"/>
      <c r="BZ45" s="314"/>
    </row>
    <row r="46" spans="1:78" ht="15" customHeight="1" x14ac:dyDescent="0.25">
      <c r="A46" s="351" t="s">
        <v>37</v>
      </c>
      <c r="B46" s="156"/>
      <c r="C46" s="154"/>
      <c r="D46" s="154"/>
      <c r="E46" s="154"/>
      <c r="F46" s="155"/>
      <c r="G46" s="156"/>
      <c r="H46" s="154"/>
      <c r="I46" s="154"/>
      <c r="J46" s="154"/>
      <c r="K46" s="155"/>
      <c r="L46" s="156"/>
      <c r="M46" s="154"/>
      <c r="N46" s="154"/>
      <c r="O46" s="154"/>
      <c r="P46" s="546"/>
      <c r="Q46" s="163"/>
      <c r="R46" s="586"/>
      <c r="S46" s="587" t="s">
        <v>128</v>
      </c>
      <c r="T46" s="583"/>
      <c r="U46" s="583"/>
      <c r="V46" s="583"/>
      <c r="W46" s="588"/>
      <c r="AA46" s="154"/>
      <c r="AB46" s="154"/>
      <c r="AC46" s="155"/>
      <c r="AD46" s="156"/>
      <c r="AE46" s="154"/>
      <c r="AF46" s="154"/>
      <c r="AG46" s="155"/>
      <c r="AH46" s="156"/>
      <c r="AI46" s="154"/>
      <c r="AJ46" s="154"/>
      <c r="AK46" s="154"/>
      <c r="AL46" s="155"/>
      <c r="AM46" s="156"/>
      <c r="AN46" s="154"/>
      <c r="AO46" s="154"/>
      <c r="AP46" s="154"/>
      <c r="AQ46" s="155"/>
      <c r="AR46" s="156"/>
      <c r="AS46" s="154"/>
      <c r="AT46" s="154"/>
      <c r="AU46" s="154"/>
      <c r="AV46" s="155"/>
      <c r="AW46" s="156"/>
      <c r="AX46" s="154"/>
      <c r="AY46" s="154"/>
      <c r="AZ46" s="154"/>
      <c r="BA46" s="155"/>
      <c r="BB46" s="156"/>
      <c r="BC46" s="154"/>
      <c r="BD46" s="154"/>
      <c r="BE46" s="154"/>
      <c r="BF46" s="155"/>
      <c r="BG46" s="156"/>
      <c r="BH46" s="154"/>
      <c r="BI46" s="122"/>
      <c r="BJ46" s="122"/>
      <c r="BK46" s="123"/>
      <c r="BL46" s="124"/>
      <c r="BM46" s="123"/>
      <c r="BN46" s="355">
        <v>40</v>
      </c>
      <c r="BO46" s="359">
        <v>8</v>
      </c>
      <c r="BP46" s="339">
        <v>2</v>
      </c>
      <c r="BQ46" s="339"/>
      <c r="BR46" s="339">
        <v>8</v>
      </c>
      <c r="BS46" s="363">
        <f t="shared" ref="BS46" si="9">IF(BW46="ПМК",(BN46-4)/(BO46-1),BN46/BO46)</f>
        <v>5</v>
      </c>
      <c r="BT46" s="270"/>
      <c r="BU46" s="270"/>
      <c r="BV46" s="270"/>
      <c r="BW46" s="339" t="s">
        <v>26</v>
      </c>
      <c r="BX46" s="343" t="s">
        <v>33</v>
      </c>
      <c r="BY46" s="416"/>
      <c r="BZ46" s="314">
        <f>COUNTIF($B46:$BM49,BZ$2)</f>
        <v>0</v>
      </c>
    </row>
    <row r="47" spans="1:78" ht="15" customHeight="1" x14ac:dyDescent="0.25">
      <c r="A47" s="352"/>
      <c r="B47" s="165"/>
      <c r="C47" s="163"/>
      <c r="D47" s="163"/>
      <c r="E47" s="163"/>
      <c r="F47" s="164"/>
      <c r="G47" s="165"/>
      <c r="H47" s="163"/>
      <c r="I47" s="163"/>
      <c r="J47" s="163"/>
      <c r="K47" s="164"/>
      <c r="L47" s="165"/>
      <c r="M47" s="163"/>
      <c r="N47" s="163"/>
      <c r="O47" s="163"/>
      <c r="P47" s="164"/>
      <c r="Q47" s="543"/>
      <c r="S47" s="589"/>
      <c r="T47" s="584"/>
      <c r="U47" s="584"/>
      <c r="V47" s="584"/>
      <c r="W47" s="590"/>
      <c r="X47" s="540"/>
      <c r="Y47" s="164"/>
      <c r="Z47" s="165"/>
      <c r="AA47" s="163"/>
      <c r="AB47" s="163"/>
      <c r="AC47" s="164"/>
      <c r="AD47" s="165"/>
      <c r="AE47" s="163"/>
      <c r="AF47" s="163"/>
      <c r="AG47" s="164"/>
      <c r="AH47" s="165"/>
      <c r="AI47" s="163"/>
      <c r="AJ47" s="163"/>
      <c r="AK47" s="163"/>
      <c r="AL47" s="164"/>
      <c r="AM47" s="165"/>
      <c r="AN47" s="163"/>
      <c r="AO47" s="163"/>
      <c r="AP47" s="163"/>
      <c r="AQ47" s="164"/>
      <c r="AR47" s="165"/>
      <c r="AS47" s="163"/>
      <c r="AT47" s="163"/>
      <c r="AU47" s="163"/>
      <c r="AV47" s="164"/>
      <c r="AW47" s="165"/>
      <c r="AX47" s="163"/>
      <c r="AY47" s="163"/>
      <c r="AZ47" s="163"/>
      <c r="BA47" s="164"/>
      <c r="BB47" s="165"/>
      <c r="BC47" s="163"/>
      <c r="BD47" s="163"/>
      <c r="BE47" s="163"/>
      <c r="BF47" s="164"/>
      <c r="BG47" s="165"/>
      <c r="BH47" s="163"/>
      <c r="BI47" s="136"/>
      <c r="BJ47" s="136"/>
      <c r="BK47" s="137"/>
      <c r="BL47" s="138"/>
      <c r="BM47" s="137"/>
      <c r="BN47" s="356"/>
      <c r="BO47" s="360"/>
      <c r="BP47" s="340"/>
      <c r="BQ47" s="340"/>
      <c r="BR47" s="340"/>
      <c r="BS47" s="364"/>
      <c r="BT47" s="271">
        <f>BR46*BS46</f>
        <v>40</v>
      </c>
      <c r="BU47" s="271">
        <f>BT47/8.7</f>
        <v>4.597701149425288</v>
      </c>
      <c r="BV47" s="271">
        <v>5</v>
      </c>
      <c r="BW47" s="340"/>
      <c r="BX47" s="344"/>
      <c r="BY47" s="416"/>
      <c r="BZ47" s="314"/>
    </row>
    <row r="48" spans="1:78" x14ac:dyDescent="0.25">
      <c r="A48" s="353"/>
      <c r="B48" s="165"/>
      <c r="C48" s="163"/>
      <c r="D48" s="163"/>
      <c r="E48" s="163"/>
      <c r="F48" s="164"/>
      <c r="G48" s="165"/>
      <c r="H48" s="163"/>
      <c r="I48" s="163"/>
      <c r="J48" s="163"/>
      <c r="K48" s="164"/>
      <c r="L48" s="165"/>
      <c r="M48" s="163"/>
      <c r="N48" s="163"/>
      <c r="O48" s="163"/>
      <c r="P48" s="164"/>
      <c r="Q48" s="165"/>
      <c r="R48" s="572"/>
      <c r="S48" s="589"/>
      <c r="T48" s="584"/>
      <c r="U48" s="584"/>
      <c r="V48" s="584"/>
      <c r="W48" s="590"/>
      <c r="X48" s="540"/>
      <c r="Y48" s="164"/>
      <c r="Z48" s="165"/>
      <c r="AA48" s="163"/>
      <c r="AB48" s="163"/>
      <c r="AC48" s="164"/>
      <c r="AD48" s="165"/>
      <c r="AE48" s="163"/>
      <c r="AF48" s="163"/>
      <c r="AG48" s="164"/>
      <c r="AH48" s="165"/>
      <c r="AI48" s="163"/>
      <c r="AJ48" s="163"/>
      <c r="AK48" s="163"/>
      <c r="AL48" s="164"/>
      <c r="AM48" s="165"/>
      <c r="AN48" s="163"/>
      <c r="AO48" s="163"/>
      <c r="AP48" s="163"/>
      <c r="AQ48" s="164"/>
      <c r="AR48" s="165"/>
      <c r="AS48" s="163"/>
      <c r="AT48" s="163"/>
      <c r="AU48" s="163"/>
      <c r="AV48" s="164"/>
      <c r="AW48" s="165"/>
      <c r="AX48" s="163"/>
      <c r="AY48" s="163"/>
      <c r="AZ48" s="163"/>
      <c r="BA48" s="164"/>
      <c r="BB48" s="165"/>
      <c r="BC48" s="163"/>
      <c r="BD48" s="163"/>
      <c r="BE48" s="163"/>
      <c r="BF48" s="164"/>
      <c r="BG48" s="165"/>
      <c r="BH48" s="163"/>
      <c r="BI48" s="136"/>
      <c r="BJ48" s="136"/>
      <c r="BK48" s="137"/>
      <c r="BL48" s="138"/>
      <c r="BM48" s="137"/>
      <c r="BN48" s="357"/>
      <c r="BO48" s="361"/>
      <c r="BP48" s="341"/>
      <c r="BQ48" s="341"/>
      <c r="BR48" s="341"/>
      <c r="BS48" s="365"/>
      <c r="BT48" s="272"/>
      <c r="BU48" s="272"/>
      <c r="BV48" s="272"/>
      <c r="BW48" s="341"/>
      <c r="BX48" s="345"/>
      <c r="BY48" s="416"/>
      <c r="BZ48" s="314"/>
    </row>
    <row r="49" spans="1:78" ht="15.75" thickBot="1" x14ac:dyDescent="0.3">
      <c r="A49" s="354"/>
      <c r="B49" s="169"/>
      <c r="C49" s="170"/>
      <c r="D49" s="170"/>
      <c r="E49" s="170"/>
      <c r="F49" s="171"/>
      <c r="G49" s="169"/>
      <c r="H49" s="170"/>
      <c r="I49" s="170"/>
      <c r="J49" s="170"/>
      <c r="K49" s="171"/>
      <c r="L49" s="169"/>
      <c r="M49" s="170"/>
      <c r="N49" s="170"/>
      <c r="O49" s="170"/>
      <c r="P49" s="171"/>
      <c r="Q49" s="169"/>
      <c r="R49" s="573"/>
      <c r="S49" s="591"/>
      <c r="T49" s="585"/>
      <c r="U49" s="585"/>
      <c r="V49" s="585"/>
      <c r="W49" s="592"/>
      <c r="X49" s="568"/>
      <c r="Y49" s="171"/>
      <c r="Z49" s="169"/>
      <c r="AA49" s="170"/>
      <c r="AB49" s="170"/>
      <c r="AC49" s="171"/>
      <c r="AD49" s="541"/>
      <c r="AE49" s="542"/>
      <c r="AF49" s="542"/>
      <c r="AG49" s="545"/>
      <c r="AH49" s="541"/>
      <c r="AI49" s="542"/>
      <c r="AJ49" s="542"/>
      <c r="AK49" s="542"/>
      <c r="AL49" s="545"/>
      <c r="AM49" s="541"/>
      <c r="AN49" s="542"/>
      <c r="AO49" s="542"/>
      <c r="AP49" s="542"/>
      <c r="AQ49" s="545"/>
      <c r="AR49" s="541"/>
      <c r="AS49" s="170"/>
      <c r="AT49" s="170"/>
      <c r="AU49" s="170"/>
      <c r="AV49" s="171"/>
      <c r="AW49" s="169"/>
      <c r="AX49" s="170"/>
      <c r="AY49" s="170"/>
      <c r="AZ49" s="170"/>
      <c r="BA49" s="171"/>
      <c r="BB49" s="169"/>
      <c r="BC49" s="170"/>
      <c r="BD49" s="170"/>
      <c r="BE49" s="170"/>
      <c r="BF49" s="171"/>
      <c r="BG49" s="169"/>
      <c r="BH49" s="170"/>
      <c r="BI49" s="148"/>
      <c r="BJ49" s="148"/>
      <c r="BK49" s="149"/>
      <c r="BL49" s="150"/>
      <c r="BM49" s="149"/>
      <c r="BN49" s="358"/>
      <c r="BO49" s="362"/>
      <c r="BP49" s="342"/>
      <c r="BQ49" s="342"/>
      <c r="BR49" s="342"/>
      <c r="BS49" s="366"/>
      <c r="BT49" s="273"/>
      <c r="BU49" s="273"/>
      <c r="BV49" s="273"/>
      <c r="BW49" s="342"/>
      <c r="BX49" s="346"/>
      <c r="BY49" s="416"/>
      <c r="BZ49" s="314"/>
    </row>
    <row r="50" spans="1:78" ht="15" customHeight="1" x14ac:dyDescent="0.25">
      <c r="A50" s="351" t="s">
        <v>35</v>
      </c>
      <c r="B50" s="156"/>
      <c r="C50" s="154"/>
      <c r="D50" s="154"/>
      <c r="E50" s="154"/>
      <c r="F50" s="155"/>
      <c r="G50" s="156"/>
      <c r="H50" s="154"/>
      <c r="I50" s="154"/>
      <c r="J50" s="154"/>
      <c r="K50" s="155"/>
      <c r="L50" s="156"/>
      <c r="M50" s="154"/>
      <c r="N50" s="154"/>
      <c r="O50" s="154"/>
      <c r="P50" s="155"/>
      <c r="Q50" s="156"/>
      <c r="R50" s="154"/>
      <c r="S50" s="154"/>
      <c r="T50" s="154"/>
      <c r="U50" s="155"/>
      <c r="V50" s="156"/>
      <c r="W50" s="154"/>
      <c r="X50" s="154"/>
      <c r="Y50" s="155"/>
      <c r="Z50" s="156"/>
      <c r="AA50" s="154"/>
      <c r="AB50" s="154"/>
      <c r="AC50" s="546"/>
      <c r="AD50" s="2"/>
      <c r="AE50" s="586"/>
      <c r="AF50" s="615" t="s">
        <v>128</v>
      </c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7"/>
      <c r="AS50" s="549"/>
      <c r="AT50" s="154"/>
      <c r="AU50" s="154"/>
      <c r="AV50" s="155"/>
      <c r="AW50" s="156"/>
      <c r="AX50" s="154"/>
      <c r="AY50" s="154"/>
      <c r="AZ50" s="154"/>
      <c r="BA50" s="155"/>
      <c r="BB50" s="156"/>
      <c r="BC50" s="154"/>
      <c r="BD50" s="154"/>
      <c r="BE50" s="151"/>
      <c r="BF50" s="155"/>
      <c r="BG50" s="156"/>
      <c r="BH50" s="154"/>
      <c r="BI50" s="122"/>
      <c r="BJ50" s="122"/>
      <c r="BK50" s="123"/>
      <c r="BL50" s="124"/>
      <c r="BM50" s="123"/>
      <c r="BN50" s="355">
        <v>220</v>
      </c>
      <c r="BO50" s="359">
        <v>39</v>
      </c>
      <c r="BP50" s="339" t="s">
        <v>25</v>
      </c>
      <c r="BQ50" s="339">
        <v>19</v>
      </c>
      <c r="BR50" s="339">
        <v>20</v>
      </c>
      <c r="BS50" s="363">
        <f>IF(BW50="ПМК",(BN50-8)/(BO50-2),BN50/BO50)</f>
        <v>5.7297297297297298</v>
      </c>
      <c r="BT50" s="270"/>
      <c r="BU50" s="270"/>
      <c r="BV50" s="270"/>
      <c r="BW50" s="339" t="s">
        <v>53</v>
      </c>
      <c r="BX50" s="343" t="s">
        <v>34</v>
      </c>
      <c r="BY50" s="416"/>
      <c r="BZ50" s="314">
        <f>COUNTIF($B50:$BM53,BZ$2)</f>
        <v>0</v>
      </c>
    </row>
    <row r="51" spans="1:78" ht="15" customHeight="1" x14ac:dyDescent="0.25">
      <c r="A51" s="352"/>
      <c r="B51" s="165"/>
      <c r="C51" s="163"/>
      <c r="D51" s="163"/>
      <c r="E51" s="163"/>
      <c r="F51" s="164"/>
      <c r="G51" s="165"/>
      <c r="H51" s="163"/>
      <c r="I51" s="163"/>
      <c r="J51" s="163"/>
      <c r="K51" s="164"/>
      <c r="L51" s="165"/>
      <c r="M51" s="163"/>
      <c r="N51" s="163"/>
      <c r="O51" s="163"/>
      <c r="P51" s="164"/>
      <c r="Q51" s="165"/>
      <c r="R51" s="163"/>
      <c r="S51" s="163"/>
      <c r="T51" s="163"/>
      <c r="U51" s="164"/>
      <c r="V51" s="165"/>
      <c r="W51" s="163"/>
      <c r="X51" s="163"/>
      <c r="Y51" s="164"/>
      <c r="Z51" s="165"/>
      <c r="AA51" s="163"/>
      <c r="AB51" s="163"/>
      <c r="AC51" s="164"/>
      <c r="AD51" s="543"/>
      <c r="AE51" s="614"/>
      <c r="AF51" s="618"/>
      <c r="AG51" s="619"/>
      <c r="AH51" s="619"/>
      <c r="AI51" s="619"/>
      <c r="AJ51" s="619"/>
      <c r="AK51" s="619"/>
      <c r="AL51" s="619"/>
      <c r="AM51" s="619"/>
      <c r="AN51" s="619"/>
      <c r="AO51" s="619"/>
      <c r="AP51" s="619"/>
      <c r="AQ51" s="619"/>
      <c r="AR51" s="620"/>
      <c r="AS51" s="540"/>
      <c r="AT51" s="163"/>
      <c r="AU51" s="163"/>
      <c r="AV51" s="164"/>
      <c r="AW51" s="165"/>
      <c r="AX51" s="163"/>
      <c r="AY51" s="163"/>
      <c r="AZ51" s="163"/>
      <c r="BA51" s="164"/>
      <c r="BB51" s="165"/>
      <c r="BC51" s="163"/>
      <c r="BD51" s="163"/>
      <c r="BE51" s="163"/>
      <c r="BF51" s="164"/>
      <c r="BG51" s="165"/>
      <c r="BH51" s="163"/>
      <c r="BI51" s="136"/>
      <c r="BJ51" s="136"/>
      <c r="BK51" s="137"/>
      <c r="BL51" s="138"/>
      <c r="BM51" s="137"/>
      <c r="BN51" s="356"/>
      <c r="BO51" s="360"/>
      <c r="BP51" s="340"/>
      <c r="BQ51" s="340"/>
      <c r="BR51" s="340"/>
      <c r="BS51" s="364"/>
      <c r="BT51" s="271">
        <f>BR50*BS50</f>
        <v>114.5945945945946</v>
      </c>
      <c r="BU51" s="271">
        <f>BT51/8.7</f>
        <v>13.171792482137311</v>
      </c>
      <c r="BV51" s="271">
        <v>13</v>
      </c>
      <c r="BW51" s="340"/>
      <c r="BX51" s="344"/>
      <c r="BY51" s="416"/>
      <c r="BZ51" s="314"/>
    </row>
    <row r="52" spans="1:78" x14ac:dyDescent="0.25">
      <c r="A52" s="353"/>
      <c r="B52" s="165"/>
      <c r="C52" s="163"/>
      <c r="D52" s="163"/>
      <c r="E52" s="163"/>
      <c r="F52" s="164"/>
      <c r="G52" s="165"/>
      <c r="H52" s="163"/>
      <c r="I52" s="163"/>
      <c r="J52" s="163"/>
      <c r="K52" s="164"/>
      <c r="L52" s="165"/>
      <c r="M52" s="163"/>
      <c r="N52" s="163"/>
      <c r="O52" s="163"/>
      <c r="P52" s="164"/>
      <c r="Q52" s="165"/>
      <c r="R52" s="163"/>
      <c r="S52" s="163"/>
      <c r="T52" s="163"/>
      <c r="U52" s="164"/>
      <c r="V52" s="165"/>
      <c r="W52" s="163"/>
      <c r="X52" s="163"/>
      <c r="Y52" s="164"/>
      <c r="Z52" s="165"/>
      <c r="AA52" s="163"/>
      <c r="AB52" s="163"/>
      <c r="AC52" s="164"/>
      <c r="AD52" s="165"/>
      <c r="AE52" s="572"/>
      <c r="AF52" s="618"/>
      <c r="AG52" s="619"/>
      <c r="AH52" s="619"/>
      <c r="AI52" s="619"/>
      <c r="AJ52" s="619"/>
      <c r="AK52" s="619"/>
      <c r="AL52" s="619"/>
      <c r="AM52" s="619"/>
      <c r="AN52" s="619"/>
      <c r="AO52" s="619"/>
      <c r="AP52" s="619"/>
      <c r="AQ52" s="619"/>
      <c r="AR52" s="620"/>
      <c r="AS52" s="540"/>
      <c r="AT52" s="163"/>
      <c r="AU52" s="163"/>
      <c r="AV52" s="164"/>
      <c r="AW52" s="165"/>
      <c r="AX52" s="163"/>
      <c r="AY52" s="163"/>
      <c r="AZ52" s="163"/>
      <c r="BA52" s="164"/>
      <c r="BB52" s="165"/>
      <c r="BC52" s="163"/>
      <c r="BD52" s="163"/>
      <c r="BE52" s="163"/>
      <c r="BF52" s="164"/>
      <c r="BG52" s="165"/>
      <c r="BH52" s="163"/>
      <c r="BI52" s="136"/>
      <c r="BJ52" s="136"/>
      <c r="BK52" s="137"/>
      <c r="BL52" s="138"/>
      <c r="BM52" s="137"/>
      <c r="BN52" s="357"/>
      <c r="BO52" s="361"/>
      <c r="BP52" s="341"/>
      <c r="BQ52" s="341"/>
      <c r="BR52" s="341"/>
      <c r="BS52" s="365"/>
      <c r="BT52" s="272"/>
      <c r="BU52" s="272"/>
      <c r="BV52" s="272"/>
      <c r="BW52" s="341"/>
      <c r="BX52" s="345"/>
      <c r="BY52" s="416"/>
      <c r="BZ52" s="314"/>
    </row>
    <row r="53" spans="1:78" ht="15.75" thickBot="1" x14ac:dyDescent="0.3">
      <c r="A53" s="354"/>
      <c r="B53" s="169"/>
      <c r="C53" s="170"/>
      <c r="D53" s="170"/>
      <c r="E53" s="170"/>
      <c r="F53" s="171"/>
      <c r="G53" s="169"/>
      <c r="H53" s="170"/>
      <c r="I53" s="170"/>
      <c r="J53" s="170"/>
      <c r="K53" s="171"/>
      <c r="L53" s="169"/>
      <c r="M53" s="170"/>
      <c r="N53" s="170"/>
      <c r="O53" s="170"/>
      <c r="P53" s="171"/>
      <c r="Q53" s="169"/>
      <c r="R53" s="170"/>
      <c r="S53" s="170"/>
      <c r="T53" s="170"/>
      <c r="U53" s="171"/>
      <c r="V53" s="169"/>
      <c r="W53" s="170"/>
      <c r="X53" s="170"/>
      <c r="Y53" s="171"/>
      <c r="Z53" s="169"/>
      <c r="AA53" s="170"/>
      <c r="AB53" s="170"/>
      <c r="AC53" s="171"/>
      <c r="AD53" s="169"/>
      <c r="AE53" s="573"/>
      <c r="AF53" s="621"/>
      <c r="AG53" s="622"/>
      <c r="AH53" s="622"/>
      <c r="AI53" s="622"/>
      <c r="AJ53" s="622"/>
      <c r="AK53" s="622"/>
      <c r="AL53" s="622"/>
      <c r="AM53" s="622"/>
      <c r="AN53" s="622"/>
      <c r="AO53" s="622"/>
      <c r="AP53" s="622"/>
      <c r="AQ53" s="622"/>
      <c r="AR53" s="623"/>
      <c r="AS53" s="568"/>
      <c r="AT53" s="170"/>
      <c r="AU53" s="170"/>
      <c r="AV53" s="171"/>
      <c r="AW53" s="169"/>
      <c r="AX53" s="170"/>
      <c r="AY53" s="170"/>
      <c r="AZ53" s="170"/>
      <c r="BA53" s="171"/>
      <c r="BB53" s="169"/>
      <c r="BC53" s="170"/>
      <c r="BD53" s="170"/>
      <c r="BE53" s="170"/>
      <c r="BF53" s="171"/>
      <c r="BG53" s="169"/>
      <c r="BH53" s="170"/>
      <c r="BI53" s="148"/>
      <c r="BJ53" s="148"/>
      <c r="BK53" s="149"/>
      <c r="BL53" s="150"/>
      <c r="BM53" s="149"/>
      <c r="BN53" s="358"/>
      <c r="BO53" s="362"/>
      <c r="BP53" s="342"/>
      <c r="BQ53" s="342"/>
      <c r="BR53" s="342"/>
      <c r="BS53" s="366"/>
      <c r="BT53" s="273"/>
      <c r="BU53" s="273"/>
      <c r="BV53" s="273"/>
      <c r="BW53" s="342"/>
      <c r="BX53" s="346"/>
      <c r="BY53" s="416"/>
      <c r="BZ53" s="314"/>
    </row>
    <row r="54" spans="1:78" x14ac:dyDescent="0.25">
      <c r="A54" s="351" t="s">
        <v>48</v>
      </c>
      <c r="B54" s="555" t="s">
        <v>128</v>
      </c>
      <c r="C54" s="556"/>
      <c r="D54" s="556"/>
      <c r="E54" s="556"/>
      <c r="F54" s="556"/>
      <c r="G54" s="556"/>
      <c r="H54" s="556"/>
      <c r="I54" s="556"/>
      <c r="J54" s="556"/>
      <c r="K54" s="557"/>
      <c r="L54" s="153"/>
      <c r="M54" s="151"/>
      <c r="N54" s="154"/>
      <c r="O54" s="151"/>
      <c r="P54" s="152"/>
      <c r="Q54" s="153"/>
      <c r="R54" s="151"/>
      <c r="S54" s="151"/>
      <c r="T54" s="151"/>
      <c r="U54" s="152"/>
      <c r="V54" s="153"/>
      <c r="W54" s="151"/>
      <c r="X54" s="151"/>
      <c r="Y54" s="152"/>
      <c r="Z54" s="153"/>
      <c r="AA54" s="151"/>
      <c r="AB54" s="151"/>
      <c r="AC54" s="152"/>
      <c r="AD54" s="153"/>
      <c r="AE54" s="151"/>
      <c r="AF54" s="151"/>
      <c r="AG54" s="152"/>
      <c r="AH54" s="153"/>
      <c r="AI54" s="151"/>
      <c r="AJ54" s="151"/>
      <c r="AK54" s="151"/>
      <c r="AL54" s="152"/>
      <c r="AM54" s="153"/>
      <c r="AN54" s="151"/>
      <c r="AO54" s="151"/>
      <c r="AP54" s="151"/>
      <c r="AQ54" s="152"/>
      <c r="AR54" s="153"/>
      <c r="AS54" s="151"/>
      <c r="AT54" s="151"/>
      <c r="AU54" s="151"/>
      <c r="AV54" s="152"/>
      <c r="AW54" s="153"/>
      <c r="AX54" s="151"/>
      <c r="AY54" s="151"/>
      <c r="AZ54" s="151"/>
      <c r="BA54" s="152"/>
      <c r="BB54" s="153"/>
      <c r="BC54" s="151"/>
      <c r="BD54" s="151"/>
      <c r="BE54" s="151"/>
      <c r="BF54" s="152"/>
      <c r="BG54" s="153"/>
      <c r="BH54" s="151"/>
      <c r="BI54" s="122"/>
      <c r="BJ54" s="122"/>
      <c r="BK54" s="123"/>
      <c r="BL54" s="124"/>
      <c r="BM54" s="123"/>
      <c r="BN54" s="355">
        <v>160</v>
      </c>
      <c r="BO54" s="359">
        <v>29</v>
      </c>
      <c r="BP54" s="339" t="s">
        <v>25</v>
      </c>
      <c r="BQ54" s="339">
        <v>14</v>
      </c>
      <c r="BR54" s="339">
        <v>15</v>
      </c>
      <c r="BS54" s="363">
        <f t="shared" ref="BS54:BS62" si="10">IF(BW54="ПМК",(BN54-4)/(BO54-1),BN54/BO54)</f>
        <v>5.5714285714285712</v>
      </c>
      <c r="BT54" s="270"/>
      <c r="BU54" s="270"/>
      <c r="BV54" s="270"/>
      <c r="BW54" s="339" t="s">
        <v>53</v>
      </c>
      <c r="BX54" s="343" t="s">
        <v>34</v>
      </c>
      <c r="BY54" s="416"/>
      <c r="BZ54" s="314">
        <f>COUNTIF($B54:$BM57,BZ$2)</f>
        <v>0</v>
      </c>
    </row>
    <row r="55" spans="1:78" x14ac:dyDescent="0.25">
      <c r="A55" s="352"/>
      <c r="B55" s="558"/>
      <c r="C55" s="559"/>
      <c r="D55" s="559"/>
      <c r="E55" s="559"/>
      <c r="F55" s="559"/>
      <c r="G55" s="559"/>
      <c r="H55" s="559"/>
      <c r="I55" s="559"/>
      <c r="J55" s="559"/>
      <c r="K55" s="560"/>
      <c r="L55" s="160"/>
      <c r="M55" s="161"/>
      <c r="N55" s="163"/>
      <c r="O55" s="161"/>
      <c r="P55" s="162"/>
      <c r="Q55" s="160"/>
      <c r="R55" s="161"/>
      <c r="S55" s="161"/>
      <c r="T55" s="161"/>
      <c r="U55" s="162"/>
      <c r="V55" s="160"/>
      <c r="W55" s="161"/>
      <c r="X55" s="161"/>
      <c r="Y55" s="162"/>
      <c r="Z55" s="160"/>
      <c r="AA55" s="161"/>
      <c r="AB55" s="161"/>
      <c r="AC55" s="162"/>
      <c r="AD55" s="160"/>
      <c r="AE55" s="161"/>
      <c r="AF55" s="161"/>
      <c r="AG55" s="162"/>
      <c r="AH55" s="160"/>
      <c r="AI55" s="161"/>
      <c r="AJ55" s="161"/>
      <c r="AK55" s="161"/>
      <c r="AL55" s="162"/>
      <c r="AM55" s="160"/>
      <c r="AN55" s="161"/>
      <c r="AO55" s="161"/>
      <c r="AP55" s="161"/>
      <c r="AQ55" s="162"/>
      <c r="AR55" s="160"/>
      <c r="AS55" s="161"/>
      <c r="AT55" s="161"/>
      <c r="AU55" s="161"/>
      <c r="AV55" s="162"/>
      <c r="AW55" s="160"/>
      <c r="AX55" s="161"/>
      <c r="AY55" s="161"/>
      <c r="AZ55" s="161"/>
      <c r="BA55" s="162"/>
      <c r="BB55" s="160"/>
      <c r="BC55" s="161"/>
      <c r="BD55" s="161"/>
      <c r="BE55" s="161"/>
      <c r="BF55" s="162"/>
      <c r="BG55" s="160"/>
      <c r="BH55" s="161"/>
      <c r="BI55" s="136"/>
      <c r="BJ55" s="136"/>
      <c r="BK55" s="137"/>
      <c r="BL55" s="138"/>
      <c r="BM55" s="137"/>
      <c r="BN55" s="356"/>
      <c r="BO55" s="360"/>
      <c r="BP55" s="340"/>
      <c r="BQ55" s="340"/>
      <c r="BR55" s="340"/>
      <c r="BS55" s="364"/>
      <c r="BT55" s="271">
        <f>BR54*BS54</f>
        <v>83.571428571428569</v>
      </c>
      <c r="BU55" s="271">
        <f>BT55/8.7</f>
        <v>9.6059113300492616</v>
      </c>
      <c r="BV55" s="271">
        <v>10</v>
      </c>
      <c r="BW55" s="340"/>
      <c r="BX55" s="344"/>
      <c r="BY55" s="416"/>
      <c r="BZ55" s="314"/>
    </row>
    <row r="56" spans="1:78" x14ac:dyDescent="0.25">
      <c r="A56" s="353"/>
      <c r="B56" s="558"/>
      <c r="C56" s="559"/>
      <c r="D56" s="559"/>
      <c r="E56" s="559"/>
      <c r="F56" s="559"/>
      <c r="G56" s="559"/>
      <c r="H56" s="559"/>
      <c r="I56" s="559"/>
      <c r="J56" s="559"/>
      <c r="K56" s="560"/>
      <c r="L56" s="165"/>
      <c r="M56" s="163"/>
      <c r="N56" s="163"/>
      <c r="O56" s="163"/>
      <c r="P56" s="164"/>
      <c r="Q56" s="165"/>
      <c r="R56" s="163"/>
      <c r="S56" s="163"/>
      <c r="T56" s="163"/>
      <c r="U56" s="164"/>
      <c r="V56" s="165"/>
      <c r="W56" s="163"/>
      <c r="X56" s="163"/>
      <c r="Y56" s="164"/>
      <c r="Z56" s="165"/>
      <c r="AA56" s="163"/>
      <c r="AB56" s="163"/>
      <c r="AC56" s="164"/>
      <c r="AD56" s="165"/>
      <c r="AE56" s="163"/>
      <c r="AF56" s="163"/>
      <c r="AG56" s="164"/>
      <c r="AH56" s="165"/>
      <c r="AI56" s="163"/>
      <c r="AJ56" s="163"/>
      <c r="AK56" s="163"/>
      <c r="AL56" s="164"/>
      <c r="AM56" s="165"/>
      <c r="AN56" s="163"/>
      <c r="AO56" s="163"/>
      <c r="AP56" s="163"/>
      <c r="AQ56" s="164"/>
      <c r="AR56" s="165"/>
      <c r="AS56" s="163"/>
      <c r="AT56" s="163"/>
      <c r="AU56" s="163"/>
      <c r="AV56" s="164"/>
      <c r="AW56" s="165"/>
      <c r="AX56" s="163"/>
      <c r="AY56" s="163"/>
      <c r="AZ56" s="163"/>
      <c r="BA56" s="164"/>
      <c r="BB56" s="165"/>
      <c r="BC56" s="163"/>
      <c r="BD56" s="163"/>
      <c r="BE56" s="163"/>
      <c r="BF56" s="164"/>
      <c r="BG56" s="165"/>
      <c r="BH56" s="163"/>
      <c r="BI56" s="136"/>
      <c r="BJ56" s="136"/>
      <c r="BK56" s="137"/>
      <c r="BL56" s="138"/>
      <c r="BM56" s="137"/>
      <c r="BN56" s="357"/>
      <c r="BO56" s="361"/>
      <c r="BP56" s="341"/>
      <c r="BQ56" s="341"/>
      <c r="BR56" s="341"/>
      <c r="BS56" s="365"/>
      <c r="BT56" s="272"/>
      <c r="BU56" s="272"/>
      <c r="BV56" s="272"/>
      <c r="BW56" s="341"/>
      <c r="BX56" s="345"/>
      <c r="BY56" s="416"/>
      <c r="BZ56" s="314"/>
    </row>
    <row r="57" spans="1:78" ht="15.75" thickBot="1" x14ac:dyDescent="0.3">
      <c r="A57" s="354"/>
      <c r="B57" s="561"/>
      <c r="C57" s="562"/>
      <c r="D57" s="562"/>
      <c r="E57" s="562"/>
      <c r="F57" s="562"/>
      <c r="G57" s="562"/>
      <c r="H57" s="562"/>
      <c r="I57" s="562"/>
      <c r="J57" s="562"/>
      <c r="K57" s="563"/>
      <c r="L57" s="169"/>
      <c r="M57" s="170"/>
      <c r="N57" s="170"/>
      <c r="O57" s="170"/>
      <c r="P57" s="171"/>
      <c r="Q57" s="169"/>
      <c r="R57" s="170"/>
      <c r="S57" s="170"/>
      <c r="T57" s="170"/>
      <c r="U57" s="171"/>
      <c r="V57" s="169"/>
      <c r="W57" s="170"/>
      <c r="X57" s="170"/>
      <c r="Y57" s="171"/>
      <c r="Z57" s="169"/>
      <c r="AA57" s="170"/>
      <c r="AB57" s="170"/>
      <c r="AC57" s="171"/>
      <c r="AD57" s="169"/>
      <c r="AE57" s="170"/>
      <c r="AF57" s="170"/>
      <c r="AG57" s="171"/>
      <c r="AH57" s="169"/>
      <c r="AI57" s="170"/>
      <c r="AJ57" s="170"/>
      <c r="AK57" s="170"/>
      <c r="AL57" s="171"/>
      <c r="AM57" s="169"/>
      <c r="AN57" s="170"/>
      <c r="AO57" s="170"/>
      <c r="AP57" s="170"/>
      <c r="AQ57" s="171"/>
      <c r="AR57" s="169"/>
      <c r="AS57" s="170"/>
      <c r="AT57" s="170"/>
      <c r="AU57" s="170"/>
      <c r="AV57" s="171"/>
      <c r="AW57" s="169"/>
      <c r="AX57" s="170"/>
      <c r="AY57" s="170"/>
      <c r="AZ57" s="170"/>
      <c r="BA57" s="171"/>
      <c r="BB57" s="169"/>
      <c r="BC57" s="170"/>
      <c r="BD57" s="170"/>
      <c r="BE57" s="170"/>
      <c r="BF57" s="171"/>
      <c r="BG57" s="169"/>
      <c r="BH57" s="170"/>
      <c r="BI57" s="148"/>
      <c r="BJ57" s="148"/>
      <c r="BK57" s="149"/>
      <c r="BL57" s="150"/>
      <c r="BM57" s="149"/>
      <c r="BN57" s="358"/>
      <c r="BO57" s="362"/>
      <c r="BP57" s="342"/>
      <c r="BQ57" s="342"/>
      <c r="BR57" s="342"/>
      <c r="BS57" s="366"/>
      <c r="BT57" s="273"/>
      <c r="BU57" s="273"/>
      <c r="BV57" s="273"/>
      <c r="BW57" s="342"/>
      <c r="BX57" s="346"/>
      <c r="BY57" s="416"/>
      <c r="BZ57" s="314"/>
    </row>
    <row r="58" spans="1:78" ht="15.75" hidden="1" thickBot="1" x14ac:dyDescent="0.3">
      <c r="A58" s="293" t="s">
        <v>45</v>
      </c>
      <c r="B58" s="186"/>
      <c r="C58" s="179"/>
      <c r="D58" s="179"/>
      <c r="E58" s="179"/>
      <c r="F58" s="187"/>
      <c r="G58" s="186"/>
      <c r="H58" s="179"/>
      <c r="I58" s="179"/>
      <c r="J58" s="179"/>
      <c r="K58" s="187"/>
      <c r="L58" s="186"/>
      <c r="M58" s="179"/>
      <c r="N58" s="177"/>
      <c r="O58" s="179"/>
      <c r="P58" s="187"/>
      <c r="Q58" s="186"/>
      <c r="R58" s="179"/>
      <c r="S58" s="179"/>
      <c r="T58" s="179"/>
      <c r="U58" s="187"/>
      <c r="V58" s="186"/>
      <c r="W58" s="179"/>
      <c r="X58" s="179"/>
      <c r="Y58" s="187"/>
      <c r="Z58" s="186"/>
      <c r="AA58" s="179"/>
      <c r="AB58" s="179"/>
      <c r="AC58" s="187"/>
      <c r="AD58" s="186"/>
      <c r="AE58" s="179"/>
      <c r="AF58" s="179"/>
      <c r="AG58" s="187"/>
      <c r="AH58" s="186"/>
      <c r="AI58" s="179"/>
      <c r="AJ58" s="179"/>
      <c r="AK58" s="179"/>
      <c r="AL58" s="187"/>
      <c r="AM58" s="186"/>
      <c r="AN58" s="179"/>
      <c r="AO58" s="179"/>
      <c r="AP58" s="179"/>
      <c r="AQ58" s="187"/>
      <c r="AR58" s="186"/>
      <c r="AS58" s="179"/>
      <c r="AT58" s="179"/>
      <c r="AU58" s="179"/>
      <c r="AV58" s="152"/>
      <c r="AW58" s="153"/>
      <c r="AX58" s="151"/>
      <c r="AY58" s="151"/>
      <c r="AZ58" s="151"/>
      <c r="BA58" s="152"/>
      <c r="BB58" s="153"/>
      <c r="BC58" s="151"/>
      <c r="BD58" s="151"/>
      <c r="BE58" s="151"/>
      <c r="BF58" s="152"/>
      <c r="BG58" s="153"/>
      <c r="BH58" s="151"/>
      <c r="BI58" s="175"/>
      <c r="BJ58" s="122"/>
      <c r="BK58" s="123"/>
      <c r="BL58" s="124"/>
      <c r="BM58" s="123"/>
      <c r="BN58" s="297">
        <v>40</v>
      </c>
      <c r="BO58" s="301">
        <v>7</v>
      </c>
      <c r="BP58" s="305">
        <v>1</v>
      </c>
      <c r="BQ58" s="305">
        <v>7</v>
      </c>
      <c r="BR58" s="305"/>
      <c r="BS58" s="309">
        <f t="shared" ref="BS58" si="11">IF(BW58="ПМК",(BN58-4)/(BO58-1),BN58/BO58)</f>
        <v>5.7142857142857144</v>
      </c>
      <c r="BT58" s="262"/>
      <c r="BU58" s="262"/>
      <c r="BV58" s="262"/>
      <c r="BW58" s="305" t="s">
        <v>26</v>
      </c>
      <c r="BX58" s="347" t="s">
        <v>33</v>
      </c>
      <c r="BY58" s="416"/>
      <c r="BZ58" s="314">
        <f>COUNTIF($B58:$BM61,BZ$2)</f>
        <v>0</v>
      </c>
    </row>
    <row r="59" spans="1:78" ht="15.75" hidden="1" thickBot="1" x14ac:dyDescent="0.3">
      <c r="A59" s="294"/>
      <c r="B59" s="188"/>
      <c r="C59" s="189"/>
      <c r="D59" s="189"/>
      <c r="E59" s="189"/>
      <c r="F59" s="190"/>
      <c r="G59" s="188"/>
      <c r="H59" s="189"/>
      <c r="I59" s="189"/>
      <c r="J59" s="189"/>
      <c r="K59" s="190"/>
      <c r="L59" s="188"/>
      <c r="M59" s="189"/>
      <c r="N59" s="181"/>
      <c r="O59" s="189"/>
      <c r="P59" s="190"/>
      <c r="Q59" s="188"/>
      <c r="R59" s="189"/>
      <c r="S59" s="189"/>
      <c r="T59" s="189"/>
      <c r="U59" s="190"/>
      <c r="V59" s="188"/>
      <c r="W59" s="189"/>
      <c r="X59" s="189"/>
      <c r="Y59" s="190"/>
      <c r="Z59" s="188"/>
      <c r="AA59" s="189"/>
      <c r="AB59" s="189"/>
      <c r="AC59" s="190"/>
      <c r="AD59" s="188"/>
      <c r="AE59" s="189"/>
      <c r="AF59" s="189"/>
      <c r="AG59" s="190"/>
      <c r="AH59" s="188"/>
      <c r="AI59" s="189"/>
      <c r="AJ59" s="189"/>
      <c r="AK59" s="189"/>
      <c r="AL59" s="190"/>
      <c r="AM59" s="188"/>
      <c r="AN59" s="189"/>
      <c r="AO59" s="189"/>
      <c r="AP59" s="189"/>
      <c r="AQ59" s="190"/>
      <c r="AR59" s="188"/>
      <c r="AS59" s="189"/>
      <c r="AT59" s="189"/>
      <c r="AU59" s="189"/>
      <c r="AV59" s="162"/>
      <c r="AW59" s="160"/>
      <c r="AX59" s="161"/>
      <c r="AY59" s="161"/>
      <c r="AZ59" s="161"/>
      <c r="BA59" s="162"/>
      <c r="BB59" s="160"/>
      <c r="BC59" s="161"/>
      <c r="BD59" s="161"/>
      <c r="BE59" s="161"/>
      <c r="BF59" s="162"/>
      <c r="BG59" s="160"/>
      <c r="BH59" s="161"/>
      <c r="BI59" s="136"/>
      <c r="BJ59" s="136"/>
      <c r="BK59" s="137"/>
      <c r="BL59" s="138"/>
      <c r="BM59" s="137"/>
      <c r="BN59" s="298"/>
      <c r="BO59" s="302"/>
      <c r="BP59" s="306"/>
      <c r="BQ59" s="306"/>
      <c r="BR59" s="306"/>
      <c r="BS59" s="310"/>
      <c r="BT59" s="263"/>
      <c r="BU59" s="263"/>
      <c r="BV59" s="263"/>
      <c r="BW59" s="306"/>
      <c r="BX59" s="348"/>
      <c r="BY59" s="416"/>
      <c r="BZ59" s="314"/>
    </row>
    <row r="60" spans="1:78" ht="15.75" hidden="1" thickBot="1" x14ac:dyDescent="0.3">
      <c r="A60" s="295"/>
      <c r="B60" s="180"/>
      <c r="C60" s="181"/>
      <c r="D60" s="181"/>
      <c r="E60" s="181"/>
      <c r="F60" s="182"/>
      <c r="G60" s="180"/>
      <c r="H60" s="181"/>
      <c r="I60" s="189"/>
      <c r="J60" s="181"/>
      <c r="K60" s="182"/>
      <c r="L60" s="180"/>
      <c r="M60" s="181"/>
      <c r="N60" s="181"/>
      <c r="O60" s="181"/>
      <c r="P60" s="182"/>
      <c r="Q60" s="180"/>
      <c r="R60" s="181"/>
      <c r="S60" s="181"/>
      <c r="T60" s="181"/>
      <c r="U60" s="182"/>
      <c r="V60" s="180"/>
      <c r="W60" s="181"/>
      <c r="X60" s="181"/>
      <c r="Y60" s="182"/>
      <c r="Z60" s="180"/>
      <c r="AA60" s="181"/>
      <c r="AB60" s="181"/>
      <c r="AC60" s="182"/>
      <c r="AD60" s="180"/>
      <c r="AE60" s="181"/>
      <c r="AF60" s="181"/>
      <c r="AG60" s="182"/>
      <c r="AH60" s="180"/>
      <c r="AI60" s="181"/>
      <c r="AJ60" s="181"/>
      <c r="AK60" s="181"/>
      <c r="AL60" s="182"/>
      <c r="AM60" s="180"/>
      <c r="AN60" s="181"/>
      <c r="AO60" s="181"/>
      <c r="AP60" s="181"/>
      <c r="AQ60" s="182"/>
      <c r="AR60" s="180"/>
      <c r="AS60" s="181"/>
      <c r="AT60" s="181"/>
      <c r="AU60" s="181"/>
      <c r="AV60" s="164"/>
      <c r="AW60" s="165"/>
      <c r="AX60" s="163"/>
      <c r="AY60" s="163"/>
      <c r="AZ60" s="163"/>
      <c r="BA60" s="164"/>
      <c r="BB60" s="165"/>
      <c r="BC60" s="163"/>
      <c r="BD60" s="163"/>
      <c r="BE60" s="163"/>
      <c r="BF60" s="164"/>
      <c r="BG60" s="165"/>
      <c r="BH60" s="163"/>
      <c r="BI60" s="136"/>
      <c r="BJ60" s="136"/>
      <c r="BK60" s="137"/>
      <c r="BL60" s="138"/>
      <c r="BM60" s="137"/>
      <c r="BN60" s="299"/>
      <c r="BO60" s="303"/>
      <c r="BP60" s="307"/>
      <c r="BQ60" s="307"/>
      <c r="BR60" s="307"/>
      <c r="BS60" s="311"/>
      <c r="BT60" s="264"/>
      <c r="BU60" s="264"/>
      <c r="BV60" s="264"/>
      <c r="BW60" s="307"/>
      <c r="BX60" s="349"/>
      <c r="BY60" s="416"/>
      <c r="BZ60" s="314"/>
    </row>
    <row r="61" spans="1:78" ht="15.75" hidden="1" thickBot="1" x14ac:dyDescent="0.3">
      <c r="A61" s="296"/>
      <c r="B61" s="183"/>
      <c r="C61" s="184"/>
      <c r="D61" s="184"/>
      <c r="E61" s="184"/>
      <c r="F61" s="185"/>
      <c r="G61" s="183"/>
      <c r="H61" s="184"/>
      <c r="I61" s="184"/>
      <c r="J61" s="184"/>
      <c r="K61" s="185"/>
      <c r="L61" s="183"/>
      <c r="M61" s="184"/>
      <c r="N61" s="184"/>
      <c r="O61" s="184"/>
      <c r="P61" s="185"/>
      <c r="Q61" s="183"/>
      <c r="R61" s="184"/>
      <c r="S61" s="184"/>
      <c r="T61" s="184"/>
      <c r="U61" s="185"/>
      <c r="V61" s="183"/>
      <c r="W61" s="184"/>
      <c r="X61" s="184"/>
      <c r="Y61" s="185"/>
      <c r="Z61" s="183"/>
      <c r="AA61" s="184"/>
      <c r="AB61" s="184"/>
      <c r="AC61" s="185"/>
      <c r="AD61" s="183"/>
      <c r="AE61" s="184"/>
      <c r="AF61" s="184"/>
      <c r="AG61" s="185"/>
      <c r="AH61" s="183"/>
      <c r="AI61" s="184"/>
      <c r="AJ61" s="184"/>
      <c r="AK61" s="184"/>
      <c r="AL61" s="185"/>
      <c r="AM61" s="183"/>
      <c r="AN61" s="184"/>
      <c r="AO61" s="184"/>
      <c r="AP61" s="184"/>
      <c r="AQ61" s="185"/>
      <c r="AR61" s="183"/>
      <c r="AS61" s="184"/>
      <c r="AT61" s="184"/>
      <c r="AU61" s="184"/>
      <c r="AV61" s="171"/>
      <c r="AW61" s="169"/>
      <c r="AX61" s="170"/>
      <c r="AY61" s="170"/>
      <c r="AZ61" s="170"/>
      <c r="BA61" s="171"/>
      <c r="BB61" s="169"/>
      <c r="BC61" s="170"/>
      <c r="BD61" s="170"/>
      <c r="BE61" s="170"/>
      <c r="BF61" s="171"/>
      <c r="BG61" s="169"/>
      <c r="BH61" s="170"/>
      <c r="BI61" s="148"/>
      <c r="BJ61" s="148"/>
      <c r="BK61" s="149"/>
      <c r="BL61" s="150"/>
      <c r="BM61" s="149"/>
      <c r="BN61" s="300"/>
      <c r="BO61" s="304"/>
      <c r="BP61" s="308"/>
      <c r="BQ61" s="308"/>
      <c r="BR61" s="308"/>
      <c r="BS61" s="312"/>
      <c r="BT61" s="265"/>
      <c r="BU61" s="265"/>
      <c r="BV61" s="265"/>
      <c r="BW61" s="308"/>
      <c r="BX61" s="350"/>
      <c r="BY61" s="416"/>
      <c r="BZ61" s="314"/>
    </row>
    <row r="62" spans="1:78" ht="15.75" hidden="1" thickBot="1" x14ac:dyDescent="0.3">
      <c r="A62" s="293" t="s">
        <v>86</v>
      </c>
      <c r="B62" s="186"/>
      <c r="C62" s="179"/>
      <c r="D62" s="179"/>
      <c r="E62" s="179"/>
      <c r="F62" s="187"/>
      <c r="G62" s="186"/>
      <c r="H62" s="179"/>
      <c r="I62" s="179"/>
      <c r="J62" s="179"/>
      <c r="K62" s="187"/>
      <c r="L62" s="186"/>
      <c r="M62" s="179"/>
      <c r="N62" s="177"/>
      <c r="O62" s="179"/>
      <c r="P62" s="187"/>
      <c r="Q62" s="186"/>
      <c r="R62" s="179"/>
      <c r="S62" s="179"/>
      <c r="T62" s="179"/>
      <c r="U62" s="187"/>
      <c r="V62" s="186"/>
      <c r="W62" s="179"/>
      <c r="X62" s="179"/>
      <c r="Y62" s="187"/>
      <c r="Z62" s="186"/>
      <c r="AA62" s="179"/>
      <c r="AB62" s="179"/>
      <c r="AC62" s="187"/>
      <c r="AD62" s="186"/>
      <c r="AE62" s="179"/>
      <c r="AF62" s="179"/>
      <c r="AG62" s="187"/>
      <c r="AH62" s="186"/>
      <c r="AI62" s="179"/>
      <c r="AJ62" s="179"/>
      <c r="AK62" s="179"/>
      <c r="AL62" s="187"/>
      <c r="AM62" s="186"/>
      <c r="AN62" s="179"/>
      <c r="AO62" s="179"/>
      <c r="AP62" s="179"/>
      <c r="AQ62" s="187"/>
      <c r="AR62" s="186"/>
      <c r="AS62" s="179"/>
      <c r="AT62" s="179"/>
      <c r="AU62" s="179"/>
      <c r="AV62" s="152"/>
      <c r="AW62" s="153"/>
      <c r="AX62" s="151"/>
      <c r="AY62" s="151"/>
      <c r="AZ62" s="151"/>
      <c r="BA62" s="152"/>
      <c r="BB62" s="153"/>
      <c r="BC62" s="151"/>
      <c r="BD62" s="151"/>
      <c r="BE62" s="151"/>
      <c r="BF62" s="152"/>
      <c r="BG62" s="153"/>
      <c r="BH62" s="151"/>
      <c r="BI62" s="175"/>
      <c r="BJ62" s="122"/>
      <c r="BK62" s="123"/>
      <c r="BL62" s="124"/>
      <c r="BM62" s="123"/>
      <c r="BN62" s="297">
        <v>40</v>
      </c>
      <c r="BO62" s="301">
        <v>7</v>
      </c>
      <c r="BP62" s="305">
        <v>1</v>
      </c>
      <c r="BQ62" s="305">
        <v>7</v>
      </c>
      <c r="BR62" s="305"/>
      <c r="BS62" s="309">
        <f t="shared" si="10"/>
        <v>5.7142857142857144</v>
      </c>
      <c r="BT62" s="262"/>
      <c r="BU62" s="262"/>
      <c r="BV62" s="262"/>
      <c r="BW62" s="305" t="s">
        <v>26</v>
      </c>
      <c r="BX62" s="347" t="s">
        <v>33</v>
      </c>
      <c r="BY62" s="416"/>
      <c r="BZ62" s="314">
        <f>COUNTIF($B62:$BM65,BZ$2)</f>
        <v>0</v>
      </c>
    </row>
    <row r="63" spans="1:78" ht="15.75" hidden="1" thickBot="1" x14ac:dyDescent="0.3">
      <c r="A63" s="294"/>
      <c r="B63" s="188"/>
      <c r="C63" s="189"/>
      <c r="D63" s="189"/>
      <c r="E63" s="189"/>
      <c r="F63" s="190"/>
      <c r="G63" s="188"/>
      <c r="H63" s="189"/>
      <c r="I63" s="189"/>
      <c r="J63" s="189"/>
      <c r="K63" s="190"/>
      <c r="L63" s="188"/>
      <c r="M63" s="189"/>
      <c r="N63" s="181"/>
      <c r="O63" s="189"/>
      <c r="P63" s="190"/>
      <c r="Q63" s="188"/>
      <c r="R63" s="189"/>
      <c r="S63" s="189"/>
      <c r="T63" s="189"/>
      <c r="U63" s="190"/>
      <c r="V63" s="188"/>
      <c r="W63" s="189"/>
      <c r="X63" s="189"/>
      <c r="Y63" s="190"/>
      <c r="Z63" s="188"/>
      <c r="AA63" s="189"/>
      <c r="AB63" s="189"/>
      <c r="AC63" s="190"/>
      <c r="AD63" s="188"/>
      <c r="AE63" s="189"/>
      <c r="AF63" s="189"/>
      <c r="AG63" s="190"/>
      <c r="AH63" s="188"/>
      <c r="AI63" s="189"/>
      <c r="AJ63" s="189"/>
      <c r="AK63" s="189"/>
      <c r="AL63" s="190"/>
      <c r="AM63" s="188"/>
      <c r="AN63" s="189"/>
      <c r="AO63" s="189"/>
      <c r="AP63" s="189"/>
      <c r="AQ63" s="190"/>
      <c r="AR63" s="188"/>
      <c r="AS63" s="189"/>
      <c r="AT63" s="189"/>
      <c r="AU63" s="189"/>
      <c r="AV63" s="162"/>
      <c r="AW63" s="160"/>
      <c r="AX63" s="161"/>
      <c r="AY63" s="161"/>
      <c r="AZ63" s="161"/>
      <c r="BA63" s="162"/>
      <c r="BB63" s="160"/>
      <c r="BC63" s="161"/>
      <c r="BD63" s="161"/>
      <c r="BE63" s="161"/>
      <c r="BF63" s="162"/>
      <c r="BG63" s="160"/>
      <c r="BH63" s="161"/>
      <c r="BI63" s="136"/>
      <c r="BJ63" s="136"/>
      <c r="BK63" s="137"/>
      <c r="BL63" s="138"/>
      <c r="BM63" s="137"/>
      <c r="BN63" s="298"/>
      <c r="BO63" s="302"/>
      <c r="BP63" s="306"/>
      <c r="BQ63" s="306"/>
      <c r="BR63" s="306"/>
      <c r="BS63" s="310"/>
      <c r="BT63" s="263"/>
      <c r="BU63" s="263"/>
      <c r="BV63" s="263"/>
      <c r="BW63" s="306"/>
      <c r="BX63" s="348"/>
      <c r="BY63" s="416"/>
      <c r="BZ63" s="314"/>
    </row>
    <row r="64" spans="1:78" ht="15.75" hidden="1" thickBot="1" x14ac:dyDescent="0.3">
      <c r="A64" s="295"/>
      <c r="B64" s="180"/>
      <c r="C64" s="181"/>
      <c r="D64" s="181"/>
      <c r="E64" s="181"/>
      <c r="F64" s="182"/>
      <c r="G64" s="180"/>
      <c r="H64" s="181"/>
      <c r="I64" s="189"/>
      <c r="J64" s="181"/>
      <c r="K64" s="182"/>
      <c r="L64" s="180"/>
      <c r="M64" s="181"/>
      <c r="N64" s="181"/>
      <c r="O64" s="181"/>
      <c r="P64" s="182"/>
      <c r="Q64" s="180"/>
      <c r="R64" s="181"/>
      <c r="S64" s="181"/>
      <c r="T64" s="181"/>
      <c r="U64" s="182"/>
      <c r="V64" s="180"/>
      <c r="W64" s="181"/>
      <c r="X64" s="181"/>
      <c r="Y64" s="182"/>
      <c r="Z64" s="180"/>
      <c r="AA64" s="181"/>
      <c r="AB64" s="181"/>
      <c r="AC64" s="182"/>
      <c r="AD64" s="180"/>
      <c r="AE64" s="181"/>
      <c r="AF64" s="181"/>
      <c r="AG64" s="182"/>
      <c r="AH64" s="180"/>
      <c r="AI64" s="181"/>
      <c r="AJ64" s="181"/>
      <c r="AK64" s="181"/>
      <c r="AL64" s="182"/>
      <c r="AM64" s="180"/>
      <c r="AN64" s="181"/>
      <c r="AO64" s="181"/>
      <c r="AP64" s="181"/>
      <c r="AQ64" s="182"/>
      <c r="AR64" s="180"/>
      <c r="AS64" s="181"/>
      <c r="AT64" s="181"/>
      <c r="AU64" s="181"/>
      <c r="AV64" s="164"/>
      <c r="AW64" s="165"/>
      <c r="AX64" s="163"/>
      <c r="AY64" s="163"/>
      <c r="AZ64" s="163"/>
      <c r="BA64" s="164"/>
      <c r="BB64" s="165"/>
      <c r="BC64" s="163"/>
      <c r="BD64" s="163"/>
      <c r="BE64" s="163"/>
      <c r="BF64" s="164"/>
      <c r="BG64" s="165"/>
      <c r="BH64" s="163"/>
      <c r="BI64" s="136"/>
      <c r="BJ64" s="136"/>
      <c r="BK64" s="137"/>
      <c r="BL64" s="138"/>
      <c r="BM64" s="137"/>
      <c r="BN64" s="299"/>
      <c r="BO64" s="303"/>
      <c r="BP64" s="307"/>
      <c r="BQ64" s="307"/>
      <c r="BR64" s="307"/>
      <c r="BS64" s="311"/>
      <c r="BT64" s="264"/>
      <c r="BU64" s="264"/>
      <c r="BV64" s="264"/>
      <c r="BW64" s="307"/>
      <c r="BX64" s="349"/>
      <c r="BY64" s="416"/>
      <c r="BZ64" s="314"/>
    </row>
    <row r="65" spans="1:78" ht="15.75" hidden="1" thickBot="1" x14ac:dyDescent="0.3">
      <c r="A65" s="296"/>
      <c r="B65" s="183"/>
      <c r="C65" s="184"/>
      <c r="D65" s="184"/>
      <c r="E65" s="184"/>
      <c r="F65" s="185"/>
      <c r="G65" s="183"/>
      <c r="H65" s="184"/>
      <c r="I65" s="184"/>
      <c r="J65" s="184"/>
      <c r="K65" s="185"/>
      <c r="L65" s="183"/>
      <c r="M65" s="184"/>
      <c r="N65" s="184"/>
      <c r="O65" s="184"/>
      <c r="P65" s="185"/>
      <c r="Q65" s="183"/>
      <c r="R65" s="184"/>
      <c r="S65" s="184"/>
      <c r="T65" s="184"/>
      <c r="U65" s="185"/>
      <c r="V65" s="183"/>
      <c r="W65" s="184"/>
      <c r="X65" s="184"/>
      <c r="Y65" s="185"/>
      <c r="Z65" s="183"/>
      <c r="AA65" s="184"/>
      <c r="AB65" s="184"/>
      <c r="AC65" s="185"/>
      <c r="AD65" s="183"/>
      <c r="AE65" s="184"/>
      <c r="AF65" s="184"/>
      <c r="AG65" s="185"/>
      <c r="AH65" s="183"/>
      <c r="AI65" s="184"/>
      <c r="AJ65" s="184"/>
      <c r="AK65" s="184"/>
      <c r="AL65" s="185"/>
      <c r="AM65" s="183"/>
      <c r="AN65" s="184"/>
      <c r="AO65" s="184"/>
      <c r="AP65" s="184"/>
      <c r="AQ65" s="185"/>
      <c r="AR65" s="183"/>
      <c r="AS65" s="184"/>
      <c r="AT65" s="184"/>
      <c r="AU65" s="184"/>
      <c r="AV65" s="171"/>
      <c r="AW65" s="169"/>
      <c r="AX65" s="170"/>
      <c r="AY65" s="170"/>
      <c r="AZ65" s="170"/>
      <c r="BA65" s="171"/>
      <c r="BB65" s="169"/>
      <c r="BC65" s="170"/>
      <c r="BD65" s="170"/>
      <c r="BE65" s="170"/>
      <c r="BF65" s="171"/>
      <c r="BG65" s="169"/>
      <c r="BH65" s="170"/>
      <c r="BI65" s="148"/>
      <c r="BJ65" s="148"/>
      <c r="BK65" s="149"/>
      <c r="BL65" s="150"/>
      <c r="BM65" s="149"/>
      <c r="BN65" s="300"/>
      <c r="BO65" s="304"/>
      <c r="BP65" s="308"/>
      <c r="BQ65" s="308"/>
      <c r="BR65" s="308"/>
      <c r="BS65" s="312"/>
      <c r="BT65" s="265"/>
      <c r="BU65" s="265"/>
      <c r="BV65" s="265"/>
      <c r="BW65" s="308"/>
      <c r="BX65" s="350"/>
      <c r="BY65" s="416"/>
      <c r="BZ65" s="314"/>
    </row>
    <row r="66" spans="1:78" x14ac:dyDescent="0.25">
      <c r="A66" s="315" t="s">
        <v>32</v>
      </c>
      <c r="B66" s="191"/>
      <c r="C66" s="192"/>
      <c r="D66" s="192"/>
      <c r="E66" s="192"/>
      <c r="F66" s="193"/>
      <c r="G66" s="191"/>
      <c r="H66" s="192"/>
      <c r="I66" s="192"/>
      <c r="J66" s="192"/>
      <c r="K66" s="193"/>
      <c r="L66" s="191"/>
      <c r="M66" s="192"/>
      <c r="N66" s="194"/>
      <c r="O66" s="192"/>
      <c r="P66" s="193"/>
      <c r="Q66" s="191"/>
      <c r="R66" s="192"/>
      <c r="S66" s="192"/>
      <c r="T66" s="192"/>
      <c r="U66" s="193"/>
      <c r="V66" s="191"/>
      <c r="W66" s="192"/>
      <c r="X66" s="192"/>
      <c r="Y66" s="193"/>
      <c r="Z66" s="191"/>
      <c r="AA66" s="192"/>
      <c r="AB66" s="192"/>
      <c r="AC66" s="193"/>
      <c r="AD66" s="191"/>
      <c r="AE66" s="192"/>
      <c r="AF66" s="192"/>
      <c r="AG66" s="193"/>
      <c r="AH66" s="191"/>
      <c r="AI66" s="192"/>
      <c r="AJ66" s="192"/>
      <c r="AK66" s="192"/>
      <c r="AL66" s="193"/>
      <c r="AM66" s="191"/>
      <c r="AN66" s="192"/>
      <c r="AO66" s="192"/>
      <c r="AP66" s="192"/>
      <c r="AQ66" s="193"/>
      <c r="AR66" s="191"/>
      <c r="AS66" s="192"/>
      <c r="AT66" s="192"/>
      <c r="AU66" s="192"/>
      <c r="AV66" s="193"/>
      <c r="AW66" s="191"/>
      <c r="AX66" s="192"/>
      <c r="AY66" s="192"/>
      <c r="AZ66" s="192"/>
      <c r="BA66" s="193"/>
      <c r="BB66" s="191"/>
      <c r="BC66" s="192"/>
      <c r="BD66" s="192"/>
      <c r="BE66" s="192"/>
      <c r="BF66" s="193"/>
      <c r="BG66" s="191"/>
      <c r="BH66" s="192"/>
      <c r="BI66" s="122"/>
      <c r="BJ66" s="122"/>
      <c r="BK66" s="123"/>
      <c r="BL66" s="124"/>
      <c r="BM66" s="123"/>
      <c r="BN66" s="319">
        <v>60</v>
      </c>
      <c r="BO66" s="323"/>
      <c r="BP66" s="327" t="s">
        <v>25</v>
      </c>
      <c r="BQ66" s="327"/>
      <c r="BR66" s="327"/>
      <c r="BS66" s="331">
        <v>2</v>
      </c>
      <c r="BT66" s="266"/>
      <c r="BU66" s="266"/>
      <c r="BV66" s="266"/>
      <c r="BW66" s="327" t="s">
        <v>26</v>
      </c>
      <c r="BX66" s="335" t="s">
        <v>34</v>
      </c>
      <c r="BY66" s="416"/>
      <c r="BZ66" s="314">
        <f>COUNTIF($B66:$BM69,BZ$2)</f>
        <v>0</v>
      </c>
    </row>
    <row r="67" spans="1:78" x14ac:dyDescent="0.25">
      <c r="A67" s="316"/>
      <c r="B67" s="195"/>
      <c r="C67" s="196"/>
      <c r="D67" s="196"/>
      <c r="E67" s="196"/>
      <c r="F67" s="197"/>
      <c r="G67" s="195"/>
      <c r="H67" s="196"/>
      <c r="I67" s="196"/>
      <c r="J67" s="196"/>
      <c r="K67" s="197"/>
      <c r="L67" s="195"/>
      <c r="M67" s="196"/>
      <c r="N67" s="198"/>
      <c r="O67" s="196"/>
      <c r="P67" s="197"/>
      <c r="Q67" s="195"/>
      <c r="R67" s="196"/>
      <c r="S67" s="196"/>
      <c r="T67" s="196"/>
      <c r="U67" s="197"/>
      <c r="V67" s="195"/>
      <c r="W67" s="196"/>
      <c r="X67" s="196"/>
      <c r="Y67" s="197"/>
      <c r="Z67" s="195"/>
      <c r="AA67" s="196"/>
      <c r="AB67" s="196"/>
      <c r="AC67" s="197"/>
      <c r="AD67" s="195"/>
      <c r="AE67" s="196"/>
      <c r="AF67" s="196"/>
      <c r="AG67" s="197"/>
      <c r="AH67" s="195"/>
      <c r="AI67" s="196"/>
      <c r="AJ67" s="196"/>
      <c r="AK67" s="196"/>
      <c r="AL67" s="197"/>
      <c r="AM67" s="195"/>
      <c r="AN67" s="196"/>
      <c r="AO67" s="196"/>
      <c r="AP67" s="196"/>
      <c r="AQ67" s="197"/>
      <c r="AR67" s="195"/>
      <c r="AS67" s="196"/>
      <c r="AT67" s="196"/>
      <c r="AU67" s="196"/>
      <c r="AV67" s="197"/>
      <c r="AW67" s="195"/>
      <c r="AX67" s="196"/>
      <c r="AY67" s="196"/>
      <c r="AZ67" s="196"/>
      <c r="BA67" s="197"/>
      <c r="BB67" s="195"/>
      <c r="BC67" s="196"/>
      <c r="BD67" s="196"/>
      <c r="BE67" s="196"/>
      <c r="BF67" s="197"/>
      <c r="BG67" s="195"/>
      <c r="BH67" s="196"/>
      <c r="BI67" s="136"/>
      <c r="BJ67" s="136"/>
      <c r="BK67" s="137"/>
      <c r="BL67" s="138"/>
      <c r="BM67" s="137"/>
      <c r="BN67" s="320"/>
      <c r="BO67" s="324"/>
      <c r="BP67" s="328"/>
      <c r="BQ67" s="328"/>
      <c r="BR67" s="328"/>
      <c r="BS67" s="332"/>
      <c r="BT67" s="267"/>
      <c r="BU67" s="267"/>
      <c r="BV67" s="267"/>
      <c r="BW67" s="328"/>
      <c r="BX67" s="336"/>
      <c r="BY67" s="416"/>
      <c r="BZ67" s="314"/>
    </row>
    <row r="68" spans="1:78" x14ac:dyDescent="0.25">
      <c r="A68" s="317"/>
      <c r="B68" s="199"/>
      <c r="C68" s="198"/>
      <c r="D68" s="198"/>
      <c r="E68" s="198"/>
      <c r="F68" s="200"/>
      <c r="G68" s="199"/>
      <c r="H68" s="198"/>
      <c r="I68" s="196"/>
      <c r="J68" s="198"/>
      <c r="K68" s="200"/>
      <c r="L68" s="199"/>
      <c r="M68" s="198"/>
      <c r="N68" s="198"/>
      <c r="O68" s="198"/>
      <c r="P68" s="200"/>
      <c r="Q68" s="199"/>
      <c r="R68" s="198"/>
      <c r="S68" s="198"/>
      <c r="T68" s="198"/>
      <c r="U68" s="200"/>
      <c r="V68" s="199"/>
      <c r="W68" s="198"/>
      <c r="X68" s="198"/>
      <c r="Y68" s="200"/>
      <c r="Z68" s="199"/>
      <c r="AA68" s="198"/>
      <c r="AB68" s="198"/>
      <c r="AC68" s="200"/>
      <c r="AD68" s="199"/>
      <c r="AE68" s="198"/>
      <c r="AF68" s="198"/>
      <c r="AG68" s="200"/>
      <c r="AH68" s="199"/>
      <c r="AI68" s="198"/>
      <c r="AJ68" s="198"/>
      <c r="AK68" s="198"/>
      <c r="AL68" s="200"/>
      <c r="AM68" s="199"/>
      <c r="AN68" s="198"/>
      <c r="AO68" s="198"/>
      <c r="AP68" s="198"/>
      <c r="AQ68" s="200"/>
      <c r="AR68" s="199"/>
      <c r="AS68" s="198"/>
      <c r="AT68" s="198"/>
      <c r="AU68" s="198"/>
      <c r="AV68" s="200"/>
      <c r="AW68" s="199"/>
      <c r="AX68" s="198"/>
      <c r="AY68" s="198"/>
      <c r="AZ68" s="198"/>
      <c r="BA68" s="200"/>
      <c r="BB68" s="199"/>
      <c r="BC68" s="198"/>
      <c r="BD68" s="198"/>
      <c r="BE68" s="198"/>
      <c r="BF68" s="200"/>
      <c r="BG68" s="199"/>
      <c r="BH68" s="198"/>
      <c r="BI68" s="136"/>
      <c r="BJ68" s="136"/>
      <c r="BK68" s="137"/>
      <c r="BL68" s="138"/>
      <c r="BM68" s="137"/>
      <c r="BN68" s="321"/>
      <c r="BO68" s="325"/>
      <c r="BP68" s="329"/>
      <c r="BQ68" s="329"/>
      <c r="BR68" s="329"/>
      <c r="BS68" s="333"/>
      <c r="BT68" s="268"/>
      <c r="BU68" s="268"/>
      <c r="BV68" s="268"/>
      <c r="BW68" s="329"/>
      <c r="BX68" s="337"/>
      <c r="BY68" s="416"/>
      <c r="BZ68" s="314"/>
    </row>
    <row r="69" spans="1:78" ht="15.75" thickBot="1" x14ac:dyDescent="0.3">
      <c r="A69" s="318"/>
      <c r="B69" s="201"/>
      <c r="C69" s="202"/>
      <c r="D69" s="202"/>
      <c r="E69" s="202"/>
      <c r="F69" s="203"/>
      <c r="G69" s="201"/>
      <c r="H69" s="202"/>
      <c r="I69" s="202"/>
      <c r="J69" s="202"/>
      <c r="K69" s="203"/>
      <c r="L69" s="201"/>
      <c r="M69" s="202"/>
      <c r="N69" s="202"/>
      <c r="O69" s="202"/>
      <c r="P69" s="203"/>
      <c r="Q69" s="201"/>
      <c r="R69" s="202"/>
      <c r="S69" s="202"/>
      <c r="T69" s="202"/>
      <c r="U69" s="203"/>
      <c r="V69" s="201"/>
      <c r="W69" s="202"/>
      <c r="X69" s="202"/>
      <c r="Y69" s="203"/>
      <c r="Z69" s="201"/>
      <c r="AA69" s="202"/>
      <c r="AB69" s="202"/>
      <c r="AC69" s="203"/>
      <c r="AD69" s="201"/>
      <c r="AE69" s="202"/>
      <c r="AF69" s="202"/>
      <c r="AG69" s="203"/>
      <c r="AH69" s="201"/>
      <c r="AI69" s="202"/>
      <c r="AJ69" s="202"/>
      <c r="AK69" s="202"/>
      <c r="AL69" s="203"/>
      <c r="AM69" s="201"/>
      <c r="AN69" s="202"/>
      <c r="AO69" s="202"/>
      <c r="AP69" s="202"/>
      <c r="AQ69" s="203"/>
      <c r="AR69" s="201"/>
      <c r="AS69" s="202"/>
      <c r="AT69" s="202"/>
      <c r="AU69" s="202"/>
      <c r="AV69" s="203"/>
      <c r="AW69" s="201"/>
      <c r="AX69" s="202"/>
      <c r="AY69" s="202"/>
      <c r="AZ69" s="202"/>
      <c r="BA69" s="203"/>
      <c r="BB69" s="201"/>
      <c r="BC69" s="202"/>
      <c r="BD69" s="202"/>
      <c r="BE69" s="202"/>
      <c r="BF69" s="203"/>
      <c r="BG69" s="201"/>
      <c r="BH69" s="202"/>
      <c r="BI69" s="148"/>
      <c r="BJ69" s="148"/>
      <c r="BK69" s="149"/>
      <c r="BL69" s="150"/>
      <c r="BM69" s="149"/>
      <c r="BN69" s="322"/>
      <c r="BO69" s="326"/>
      <c r="BP69" s="330"/>
      <c r="BQ69" s="330"/>
      <c r="BR69" s="330"/>
      <c r="BS69" s="334"/>
      <c r="BT69" s="269"/>
      <c r="BU69" s="269"/>
      <c r="BV69" s="269"/>
      <c r="BW69" s="330"/>
      <c r="BX69" s="338"/>
      <c r="BY69" s="416"/>
      <c r="BZ69" s="314"/>
    </row>
    <row r="70" spans="1:78" x14ac:dyDescent="0.25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3"/>
      <c r="BJ70" s="43"/>
      <c r="BK70" s="43"/>
      <c r="BL70" s="43"/>
      <c r="BM70" s="43"/>
      <c r="BN70" s="46"/>
      <c r="BO70" s="46"/>
      <c r="BP70" s="47"/>
      <c r="BQ70" s="47"/>
      <c r="BR70" s="47"/>
      <c r="BS70" s="48"/>
      <c r="BT70" s="48"/>
      <c r="BU70" s="48"/>
      <c r="BV70" s="48"/>
      <c r="BW70" s="47"/>
      <c r="BX70" s="47"/>
      <c r="BY70" s="44"/>
      <c r="BZ70" s="5"/>
    </row>
    <row r="71" spans="1:78" x14ac:dyDescent="0.25">
      <c r="A71" s="49" t="s">
        <v>14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6"/>
      <c r="BC71" s="6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4"/>
      <c r="BO71" s="4"/>
      <c r="BP71" s="5"/>
      <c r="BQ71" s="1"/>
      <c r="BR71" s="1"/>
      <c r="BS71" s="5"/>
      <c r="BT71" s="281">
        <f>BT55+BT51+BT47+BT36+BT31+BT27+BT19+BT15+BT11+BT39</f>
        <v>481.57208377208377</v>
      </c>
      <c r="BU71" s="281"/>
      <c r="BV71" s="281"/>
      <c r="BW71" s="5"/>
      <c r="BX71" s="5"/>
      <c r="BZ71" s="5"/>
    </row>
    <row r="72" spans="1:78" x14ac:dyDescent="0.25">
      <c r="A72" s="50" t="s">
        <v>15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6"/>
      <c r="BC72" s="6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4"/>
      <c r="BO72" s="4"/>
      <c r="BP72" s="5"/>
      <c r="BQ72" s="5"/>
      <c r="BR72" s="5"/>
      <c r="BS72" s="5"/>
      <c r="BT72" s="5"/>
      <c r="BU72" s="5"/>
      <c r="BV72" s="281">
        <f>BV55+BV51+BV47+BV39+BV36+BV31+BV27+BV19+BV15+BV11</f>
        <v>55</v>
      </c>
      <c r="BW72" s="5"/>
      <c r="BX72" s="5"/>
      <c r="BZ72" s="5"/>
    </row>
    <row r="73" spans="1:78" x14ac:dyDescent="0.25">
      <c r="A73" s="64"/>
      <c r="B73" s="54"/>
      <c r="C73" s="54"/>
      <c r="D73" s="53"/>
      <c r="E73" s="54"/>
      <c r="F73" s="54"/>
      <c r="G73" s="54"/>
      <c r="H73" s="54"/>
      <c r="I73" s="51"/>
      <c r="J73" s="51"/>
      <c r="K73" s="51"/>
      <c r="L73" s="51"/>
      <c r="M73" s="51"/>
      <c r="N73" s="51"/>
      <c r="O73" s="313"/>
      <c r="P73" s="313"/>
      <c r="Q73" s="313"/>
      <c r="R73" s="313"/>
      <c r="S73" s="313"/>
      <c r="T73" s="313"/>
      <c r="U73" s="52" t="s">
        <v>50</v>
      </c>
      <c r="V73" s="51"/>
      <c r="W73" s="51"/>
      <c r="X73" s="51"/>
      <c r="Y73" s="51"/>
      <c r="Z73" s="5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6"/>
      <c r="BC73" s="6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4"/>
      <c r="BO73" s="4"/>
      <c r="BP73" s="5"/>
      <c r="BQ73" s="5"/>
      <c r="BR73" s="5"/>
      <c r="BS73" s="5"/>
      <c r="BT73" s="5">
        <f>BT71/55</f>
        <v>8.7558560685833413</v>
      </c>
      <c r="BU73" s="5"/>
      <c r="BV73" s="5"/>
      <c r="BW73" s="5"/>
      <c r="BX73" s="5"/>
      <c r="BZ73" s="5"/>
    </row>
    <row r="74" spans="1:78" x14ac:dyDescent="0.25">
      <c r="A74" s="61"/>
      <c r="B74" s="56"/>
      <c r="C74" s="56"/>
      <c r="D74" s="53"/>
      <c r="E74" s="54"/>
      <c r="F74" s="54"/>
      <c r="G74" s="54"/>
      <c r="H74" s="5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6"/>
      <c r="BC74" s="6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4"/>
      <c r="BO74" s="4"/>
      <c r="BP74" s="5"/>
      <c r="BQ74" s="5"/>
      <c r="BR74" s="5"/>
      <c r="BS74" s="5"/>
      <c r="BT74" s="5"/>
      <c r="BU74" s="5"/>
      <c r="BV74" s="5"/>
      <c r="BW74" s="5"/>
      <c r="BX74" s="5"/>
      <c r="BZ74" s="5"/>
    </row>
    <row r="75" spans="1:78" x14ac:dyDescent="0.25">
      <c r="A75" s="57" t="s">
        <v>18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</row>
    <row r="76" spans="1:78" x14ac:dyDescent="0.25">
      <c r="A76" s="58" t="s">
        <v>13</v>
      </c>
      <c r="B76" s="59">
        <f t="shared" ref="B76:AB76" si="12">COUNTIF(B$6:B$69,$A76)</f>
        <v>0</v>
      </c>
      <c r="C76" s="59">
        <f t="shared" si="12"/>
        <v>0</v>
      </c>
      <c r="D76" s="59">
        <f t="shared" si="12"/>
        <v>0</v>
      </c>
      <c r="E76" s="59">
        <f t="shared" si="12"/>
        <v>0</v>
      </c>
      <c r="F76" s="59">
        <f t="shared" si="12"/>
        <v>0</v>
      </c>
      <c r="G76" s="59">
        <f t="shared" si="12"/>
        <v>0</v>
      </c>
      <c r="H76" s="59">
        <f t="shared" si="12"/>
        <v>0</v>
      </c>
      <c r="I76" s="59">
        <f t="shared" si="12"/>
        <v>0</v>
      </c>
      <c r="J76" s="59">
        <f t="shared" si="12"/>
        <v>0</v>
      </c>
      <c r="K76" s="59">
        <f t="shared" si="12"/>
        <v>0</v>
      </c>
      <c r="L76" s="59">
        <f t="shared" si="12"/>
        <v>0</v>
      </c>
      <c r="M76" s="59">
        <f t="shared" si="12"/>
        <v>0</v>
      </c>
      <c r="N76" s="59">
        <f t="shared" si="12"/>
        <v>0</v>
      </c>
      <c r="O76" s="59">
        <f t="shared" si="12"/>
        <v>0</v>
      </c>
      <c r="P76" s="59">
        <f t="shared" si="12"/>
        <v>0</v>
      </c>
      <c r="Q76" s="59">
        <f t="shared" si="12"/>
        <v>0</v>
      </c>
      <c r="R76" s="59">
        <f t="shared" si="12"/>
        <v>0</v>
      </c>
      <c r="S76" s="59">
        <f t="shared" si="12"/>
        <v>0</v>
      </c>
      <c r="T76" s="59">
        <f t="shared" si="12"/>
        <v>0</v>
      </c>
      <c r="U76" s="59">
        <f t="shared" si="12"/>
        <v>0</v>
      </c>
      <c r="V76" s="59">
        <f t="shared" si="12"/>
        <v>0</v>
      </c>
      <c r="W76" s="59">
        <f t="shared" si="12"/>
        <v>0</v>
      </c>
      <c r="X76" s="59">
        <f t="shared" si="12"/>
        <v>0</v>
      </c>
      <c r="Y76" s="59">
        <f t="shared" si="12"/>
        <v>0</v>
      </c>
      <c r="Z76" s="59">
        <f t="shared" si="12"/>
        <v>0</v>
      </c>
      <c r="AA76" s="59">
        <f t="shared" si="12"/>
        <v>0</v>
      </c>
      <c r="AB76" s="59">
        <f t="shared" si="12"/>
        <v>0</v>
      </c>
      <c r="AC76" s="59">
        <f t="shared" ref="AC76:BH76" si="13">COUNTIF(AC$6:AC$69,$A76)</f>
        <v>0</v>
      </c>
      <c r="AD76" s="59">
        <f t="shared" si="13"/>
        <v>0</v>
      </c>
      <c r="AE76" s="59">
        <f t="shared" si="13"/>
        <v>0</v>
      </c>
      <c r="AF76" s="59">
        <f t="shared" si="13"/>
        <v>0</v>
      </c>
      <c r="AG76" s="59">
        <f t="shared" si="13"/>
        <v>0</v>
      </c>
      <c r="AH76" s="59">
        <f t="shared" si="13"/>
        <v>0</v>
      </c>
      <c r="AI76" s="59">
        <f t="shared" si="13"/>
        <v>0</v>
      </c>
      <c r="AJ76" s="59">
        <f t="shared" si="13"/>
        <v>0</v>
      </c>
      <c r="AK76" s="59">
        <f t="shared" si="13"/>
        <v>0</v>
      </c>
      <c r="AL76" s="59">
        <f t="shared" si="13"/>
        <v>0</v>
      </c>
      <c r="AM76" s="59">
        <f t="shared" si="13"/>
        <v>0</v>
      </c>
      <c r="AN76" s="59">
        <f t="shared" si="13"/>
        <v>0</v>
      </c>
      <c r="AO76" s="59">
        <f t="shared" si="13"/>
        <v>0</v>
      </c>
      <c r="AP76" s="59">
        <f t="shared" si="13"/>
        <v>0</v>
      </c>
      <c r="AQ76" s="59">
        <f t="shared" si="13"/>
        <v>0</v>
      </c>
      <c r="AR76" s="59">
        <f t="shared" si="13"/>
        <v>0</v>
      </c>
      <c r="AS76" s="59">
        <f t="shared" si="13"/>
        <v>0</v>
      </c>
      <c r="AT76" s="59">
        <f t="shared" si="13"/>
        <v>0</v>
      </c>
      <c r="AU76" s="59">
        <f t="shared" si="13"/>
        <v>0</v>
      </c>
      <c r="AV76" s="59">
        <f t="shared" si="13"/>
        <v>0</v>
      </c>
      <c r="AW76" s="59">
        <f t="shared" si="13"/>
        <v>0</v>
      </c>
      <c r="AX76" s="59">
        <f t="shared" si="13"/>
        <v>0</v>
      </c>
      <c r="AY76" s="59">
        <f t="shared" si="13"/>
        <v>0</v>
      </c>
      <c r="AZ76" s="59">
        <f t="shared" si="13"/>
        <v>0</v>
      </c>
      <c r="BA76" s="59">
        <f t="shared" si="13"/>
        <v>0</v>
      </c>
      <c r="BB76" s="60">
        <f t="shared" si="13"/>
        <v>0</v>
      </c>
      <c r="BC76" s="60">
        <f t="shared" si="13"/>
        <v>0</v>
      </c>
      <c r="BD76" s="59">
        <f t="shared" si="13"/>
        <v>0</v>
      </c>
      <c r="BE76" s="59">
        <f t="shared" si="13"/>
        <v>0</v>
      </c>
      <c r="BF76" s="59">
        <f t="shared" si="13"/>
        <v>0</v>
      </c>
      <c r="BG76" s="59">
        <f t="shared" si="13"/>
        <v>0</v>
      </c>
      <c r="BH76" s="59">
        <f t="shared" si="13"/>
        <v>0</v>
      </c>
      <c r="BI76" s="59">
        <f t="shared" ref="BI76:BM76" si="14">COUNTIF(BI$6:BI$69,$A76)</f>
        <v>0</v>
      </c>
      <c r="BJ76" s="59">
        <f t="shared" si="14"/>
        <v>0</v>
      </c>
      <c r="BK76" s="59">
        <f t="shared" si="14"/>
        <v>0</v>
      </c>
      <c r="BL76" s="59">
        <f t="shared" si="14"/>
        <v>0</v>
      </c>
      <c r="BM76" s="59">
        <f t="shared" si="14"/>
        <v>0</v>
      </c>
    </row>
    <row r="84" spans="25:25" x14ac:dyDescent="0.25">
      <c r="Y84" s="7"/>
    </row>
  </sheetData>
  <mergeCells count="203">
    <mergeCell ref="B1:G1"/>
    <mergeCell ref="A2:A5"/>
    <mergeCell ref="BX2:BX5"/>
    <mergeCell ref="BY2:BY69"/>
    <mergeCell ref="A6:A9"/>
    <mergeCell ref="BQ2:BR4"/>
    <mergeCell ref="BS2:BS5"/>
    <mergeCell ref="BW2:BW5"/>
    <mergeCell ref="A10:A13"/>
    <mergeCell ref="A18:A21"/>
    <mergeCell ref="BN18:BN21"/>
    <mergeCell ref="BO18:BO21"/>
    <mergeCell ref="BP18:BP21"/>
    <mergeCell ref="BQ18:BQ21"/>
    <mergeCell ref="BR18:BR21"/>
    <mergeCell ref="BS18:BS21"/>
    <mergeCell ref="A14:A17"/>
    <mergeCell ref="J1:AL1"/>
    <mergeCell ref="AO1:AX1"/>
    <mergeCell ref="B54:K57"/>
    <mergeCell ref="L26:M29"/>
    <mergeCell ref="N34:R37"/>
    <mergeCell ref="S46:W49"/>
    <mergeCell ref="X18:AB21"/>
    <mergeCell ref="BZ2:BZ5"/>
    <mergeCell ref="BZ6:BZ9"/>
    <mergeCell ref="BX10:BX13"/>
    <mergeCell ref="BZ10:BZ13"/>
    <mergeCell ref="BX14:BX17"/>
    <mergeCell ref="BN2:BN5"/>
    <mergeCell ref="BO2:BO5"/>
    <mergeCell ref="BP2:BP5"/>
    <mergeCell ref="BX6:BX9"/>
    <mergeCell ref="BN6:BN9"/>
    <mergeCell ref="BO6:BO9"/>
    <mergeCell ref="BN10:BN13"/>
    <mergeCell ref="BO10:BO13"/>
    <mergeCell ref="BP10:BP13"/>
    <mergeCell ref="BQ10:BQ13"/>
    <mergeCell ref="BR10:BR13"/>
    <mergeCell ref="BS10:BS13"/>
    <mergeCell ref="BW10:BW13"/>
    <mergeCell ref="BP6:BP9"/>
    <mergeCell ref="BQ6:BQ9"/>
    <mergeCell ref="BR6:BR9"/>
    <mergeCell ref="BS6:BS9"/>
    <mergeCell ref="BW6:BW9"/>
    <mergeCell ref="BZ14:BZ17"/>
    <mergeCell ref="BX22:BX25"/>
    <mergeCell ref="BZ22:BZ25"/>
    <mergeCell ref="BW18:BW21"/>
    <mergeCell ref="BX18:BX21"/>
    <mergeCell ref="BZ18:BZ21"/>
    <mergeCell ref="A22:A25"/>
    <mergeCell ref="BN22:BN25"/>
    <mergeCell ref="BO22:BO25"/>
    <mergeCell ref="BP22:BP25"/>
    <mergeCell ref="BQ22:BQ25"/>
    <mergeCell ref="BR22:BR25"/>
    <mergeCell ref="BS22:BS25"/>
    <mergeCell ref="BW22:BW25"/>
    <mergeCell ref="BZ26:BZ29"/>
    <mergeCell ref="A30:A33"/>
    <mergeCell ref="BN30:BN33"/>
    <mergeCell ref="BO30:BO33"/>
    <mergeCell ref="BP30:BP33"/>
    <mergeCell ref="BQ30:BQ33"/>
    <mergeCell ref="BR30:BR33"/>
    <mergeCell ref="BS30:BS33"/>
    <mergeCell ref="A26:A29"/>
    <mergeCell ref="BN26:BN29"/>
    <mergeCell ref="BO26:BO29"/>
    <mergeCell ref="BP26:BP29"/>
    <mergeCell ref="BQ26:BQ29"/>
    <mergeCell ref="BR26:BR29"/>
    <mergeCell ref="BS26:BS29"/>
    <mergeCell ref="BW26:BW29"/>
    <mergeCell ref="BX26:BX29"/>
    <mergeCell ref="AZ30:BD33"/>
    <mergeCell ref="BX34:BX37"/>
    <mergeCell ref="BZ34:BZ37"/>
    <mergeCell ref="BW30:BW33"/>
    <mergeCell ref="BX30:BX33"/>
    <mergeCell ref="BZ30:BZ33"/>
    <mergeCell ref="A34:A37"/>
    <mergeCell ref="BN34:BN37"/>
    <mergeCell ref="BO34:BO37"/>
    <mergeCell ref="BP34:BP37"/>
    <mergeCell ref="BQ34:BQ37"/>
    <mergeCell ref="BZ38:BZ41"/>
    <mergeCell ref="A42:A45"/>
    <mergeCell ref="BN42:BN45"/>
    <mergeCell ref="BO42:BO45"/>
    <mergeCell ref="BP42:BP45"/>
    <mergeCell ref="BQ42:BQ45"/>
    <mergeCell ref="BR42:BR45"/>
    <mergeCell ref="BS42:BS45"/>
    <mergeCell ref="A38:A41"/>
    <mergeCell ref="BN38:BN41"/>
    <mergeCell ref="BO38:BO41"/>
    <mergeCell ref="BP38:BP41"/>
    <mergeCell ref="BQ38:BQ41"/>
    <mergeCell ref="BR38:BR41"/>
    <mergeCell ref="BS38:BS41"/>
    <mergeCell ref="BW38:BW41"/>
    <mergeCell ref="BX38:BX41"/>
    <mergeCell ref="AV38:AY41"/>
    <mergeCell ref="BX46:BX49"/>
    <mergeCell ref="BZ46:BZ49"/>
    <mergeCell ref="BW42:BW45"/>
    <mergeCell ref="BX42:BX45"/>
    <mergeCell ref="BZ42:BZ45"/>
    <mergeCell ref="A46:A49"/>
    <mergeCell ref="BN46:BN49"/>
    <mergeCell ref="BO46:BO49"/>
    <mergeCell ref="BP46:BP49"/>
    <mergeCell ref="BQ46:BQ49"/>
    <mergeCell ref="BZ50:BZ53"/>
    <mergeCell ref="A54:A57"/>
    <mergeCell ref="BN54:BN57"/>
    <mergeCell ref="BO54:BO57"/>
    <mergeCell ref="BP54:BP57"/>
    <mergeCell ref="BQ54:BQ57"/>
    <mergeCell ref="BR54:BR57"/>
    <mergeCell ref="BS54:BS57"/>
    <mergeCell ref="A50:A53"/>
    <mergeCell ref="BN50:BN53"/>
    <mergeCell ref="BO50:BO53"/>
    <mergeCell ref="BP50:BP53"/>
    <mergeCell ref="BQ50:BQ53"/>
    <mergeCell ref="BR50:BR53"/>
    <mergeCell ref="BS50:BS53"/>
    <mergeCell ref="BW50:BW53"/>
    <mergeCell ref="BX50:BX53"/>
    <mergeCell ref="AF50:AR53"/>
    <mergeCell ref="BZ62:BZ65"/>
    <mergeCell ref="BZ58:BZ61"/>
    <mergeCell ref="BP58:BP61"/>
    <mergeCell ref="BW54:BW57"/>
    <mergeCell ref="BX54:BX57"/>
    <mergeCell ref="BZ54:BZ57"/>
    <mergeCell ref="A62:A65"/>
    <mergeCell ref="BN62:BN65"/>
    <mergeCell ref="BO62:BO65"/>
    <mergeCell ref="BP62:BP65"/>
    <mergeCell ref="BQ62:BQ65"/>
    <mergeCell ref="BQ58:BQ61"/>
    <mergeCell ref="BR58:BR61"/>
    <mergeCell ref="BS58:BS61"/>
    <mergeCell ref="BW58:BW61"/>
    <mergeCell ref="BX58:BX61"/>
    <mergeCell ref="BX62:BX65"/>
    <mergeCell ref="BZ66:BZ69"/>
    <mergeCell ref="A66:A69"/>
    <mergeCell ref="BN66:BN69"/>
    <mergeCell ref="BO66:BO69"/>
    <mergeCell ref="BP66:BP69"/>
    <mergeCell ref="BQ66:BQ69"/>
    <mergeCell ref="BR66:BR69"/>
    <mergeCell ref="BS66:BS69"/>
    <mergeCell ref="BW66:BW69"/>
    <mergeCell ref="BX66:BX69"/>
    <mergeCell ref="AH3:AL3"/>
    <mergeCell ref="B75:BM75"/>
    <mergeCell ref="A58:A61"/>
    <mergeCell ref="BN58:BN61"/>
    <mergeCell ref="BO58:BO61"/>
    <mergeCell ref="BR62:BR65"/>
    <mergeCell ref="BS62:BS65"/>
    <mergeCell ref="BW62:BW65"/>
    <mergeCell ref="O73:T73"/>
    <mergeCell ref="BR46:BR49"/>
    <mergeCell ref="BS46:BS49"/>
    <mergeCell ref="BW46:BW49"/>
    <mergeCell ref="BR34:BR37"/>
    <mergeCell ref="BS34:BS37"/>
    <mergeCell ref="BW34:BW37"/>
    <mergeCell ref="BN14:BN17"/>
    <mergeCell ref="BO14:BO17"/>
    <mergeCell ref="BP14:BP17"/>
    <mergeCell ref="BQ14:BQ17"/>
    <mergeCell ref="BR14:BR17"/>
    <mergeCell ref="BS14:BS17"/>
    <mergeCell ref="BW14:BW17"/>
    <mergeCell ref="AC10:AE13"/>
    <mergeCell ref="AS14:AU17"/>
    <mergeCell ref="B2:E2"/>
    <mergeCell ref="F2:Y2"/>
    <mergeCell ref="Z2:AS2"/>
    <mergeCell ref="AT2:BM2"/>
    <mergeCell ref="B3:F3"/>
    <mergeCell ref="G3:K3"/>
    <mergeCell ref="L3:P3"/>
    <mergeCell ref="Q3:U3"/>
    <mergeCell ref="V3:Y3"/>
    <mergeCell ref="Z3:AC3"/>
    <mergeCell ref="AD3:AG3"/>
    <mergeCell ref="AM3:AQ3"/>
    <mergeCell ref="AR3:AV3"/>
    <mergeCell ref="AW3:BA3"/>
    <mergeCell ref="BB3:BF3"/>
    <mergeCell ref="BG3:BK3"/>
    <mergeCell ref="BL3:BM3"/>
  </mergeCells>
  <conditionalFormatting sqref="BZ66:BZ70 BZ6:BZ45">
    <cfRule type="expression" dxfId="57" priority="45">
      <formula>BZ6&lt;&gt;$BQ6</formula>
    </cfRule>
    <cfRule type="expression" dxfId="56" priority="46">
      <formula>BZ6=$BQ6</formula>
    </cfRule>
  </conditionalFormatting>
  <conditionalFormatting sqref="BZ72:BZ74">
    <cfRule type="expression" dxfId="55" priority="43">
      <formula>BZ72&lt;&gt;$BQ72</formula>
    </cfRule>
    <cfRule type="expression" dxfId="54" priority="44">
      <formula>BZ72=$BQ72</formula>
    </cfRule>
  </conditionalFormatting>
  <conditionalFormatting sqref="BZ46:BZ53">
    <cfRule type="expression" dxfId="53" priority="41">
      <formula>BZ46&lt;&gt;$BQ46</formula>
    </cfRule>
    <cfRule type="expression" dxfId="52" priority="42">
      <formula>BZ46=$BQ46</formula>
    </cfRule>
  </conditionalFormatting>
  <conditionalFormatting sqref="B76:BM76">
    <cfRule type="cellIs" dxfId="51" priority="23" operator="greaterThan">
      <formula>1</formula>
    </cfRule>
    <cfRule type="cellIs" dxfId="50" priority="24" operator="equal">
      <formula>1</formula>
    </cfRule>
    <cfRule type="cellIs" dxfId="49" priority="39" operator="greaterThan">
      <formula>1</formula>
    </cfRule>
    <cfRule type="cellIs" dxfId="48" priority="40" operator="equal">
      <formula>1</formula>
    </cfRule>
  </conditionalFormatting>
  <conditionalFormatting sqref="BM6:BM53 BC62:BM70 BC54:BH57 B58:BA70 B6:BH9 B48:R49 AA46:BH46 B54 B22:BH25 B27:K29 B26:L26 B18:K18 B35:M37 B34:N34 B42:BH45 B46:Q47 S46 Q18:U18 B10:Z10 B50:AC50 B15:AQ15 B14:AP14 B38:AS38 B30:AW30 L54:BA57 N26:BH29 S34:BH37 X47:BH49 X18 B19:W21 AC18:BH21 B11:AB13 AC10 AF10:BH13 B51:AE53 AF50 AS50:BH53 B16:AR17 AS14 AV14:BH17 AV38 B39:AU41 AZ38:BH41 B31:AY33 AZ30 BE30:BH33">
    <cfRule type="cellIs" dxfId="47" priority="38" operator="equal">
      <formula>#REF!</formula>
    </cfRule>
  </conditionalFormatting>
  <conditionalFormatting sqref="BZ71">
    <cfRule type="expression" dxfId="46" priority="36">
      <formula>BZ71&lt;&gt;#REF!</formula>
    </cfRule>
    <cfRule type="expression" dxfId="45" priority="37">
      <formula>BZ71=#REF!</formula>
    </cfRule>
  </conditionalFormatting>
  <conditionalFormatting sqref="BZ62:BZ65">
    <cfRule type="expression" dxfId="44" priority="34">
      <formula>BZ62&lt;&gt;$BQ62</formula>
    </cfRule>
    <cfRule type="expression" dxfId="43" priority="35">
      <formula>BZ62=$BQ62</formula>
    </cfRule>
  </conditionalFormatting>
  <conditionalFormatting sqref="BI6:BK53">
    <cfRule type="cellIs" dxfId="42" priority="33" operator="equal">
      <formula>#REF!</formula>
    </cfRule>
  </conditionalFormatting>
  <conditionalFormatting sqref="BL6:BL53">
    <cfRule type="cellIs" dxfId="41" priority="32" operator="equal">
      <formula>#REF!</formula>
    </cfRule>
  </conditionalFormatting>
  <conditionalFormatting sqref="BM54:BM57">
    <cfRule type="cellIs" dxfId="40" priority="30" operator="equal">
      <formula>#REF!</formula>
    </cfRule>
  </conditionalFormatting>
  <conditionalFormatting sqref="BZ54:BZ57">
    <cfRule type="expression" dxfId="39" priority="28">
      <formula>BZ54&lt;&gt;$BQ54</formula>
    </cfRule>
    <cfRule type="expression" dxfId="38" priority="29">
      <formula>BZ54=$BQ54</formula>
    </cfRule>
  </conditionalFormatting>
  <conditionalFormatting sqref="BI54:BK57">
    <cfRule type="cellIs" dxfId="37" priority="27" operator="equal">
      <formula>#REF!</formula>
    </cfRule>
  </conditionalFormatting>
  <conditionalFormatting sqref="BL54:BL57">
    <cfRule type="cellIs" dxfId="36" priority="26" operator="equal">
      <formula>#REF!</formula>
    </cfRule>
  </conditionalFormatting>
  <conditionalFormatting sqref="BZ58:BZ61">
    <cfRule type="expression" dxfId="35" priority="6">
      <formula>BZ58&lt;&gt;$BQ58</formula>
    </cfRule>
    <cfRule type="expression" dxfId="34" priority="7">
      <formula>BZ58=$BQ58</formula>
    </cfRule>
  </conditionalFormatting>
  <conditionalFormatting sqref="BC58:BM61">
    <cfRule type="cellIs" dxfId="33" priority="8" operator="equal">
      <formula>#REF!</formula>
    </cfRule>
  </conditionalFormatting>
  <conditionalFormatting sqref="BB62:BB70">
    <cfRule type="cellIs" dxfId="32" priority="5" operator="equal">
      <formula>#REF!</formula>
    </cfRule>
  </conditionalFormatting>
  <conditionalFormatting sqref="BB54:BB57">
    <cfRule type="cellIs" dxfId="31" priority="4" operator="equal">
      <formula>#REF!</formula>
    </cfRule>
  </conditionalFormatting>
  <conditionalFormatting sqref="BB58:BB61">
    <cfRule type="cellIs" dxfId="30" priority="3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colBreaks count="1" manualBreakCount="1">
    <brk id="29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6"/>
  <sheetViews>
    <sheetView zoomScale="70" zoomScaleNormal="70" workbookViewId="0">
      <selection activeCell="AP59" sqref="AP59"/>
    </sheetView>
  </sheetViews>
  <sheetFormatPr defaultColWidth="4.28515625" defaultRowHeight="15" x14ac:dyDescent="0.25"/>
  <cols>
    <col min="1" max="1" width="23.140625" customWidth="1"/>
    <col min="2" max="53" width="4.28515625" customWidth="1"/>
    <col min="54" max="55" width="4.28515625" style="7" customWidth="1"/>
    <col min="56" max="65" width="4.28515625" customWidth="1"/>
    <col min="66" max="66" width="6.85546875" customWidth="1"/>
    <col min="67" max="67" width="6.28515625" customWidth="1"/>
    <col min="68" max="68" width="5.7109375" customWidth="1"/>
    <col min="69" max="69" width="7.28515625" customWidth="1"/>
    <col min="70" max="70" width="7" customWidth="1"/>
    <col min="71" max="71" width="8.28515625" bestFit="1" customWidth="1"/>
    <col min="72" max="74" width="8.28515625" customWidth="1"/>
    <col min="75" max="75" width="6.28515625" customWidth="1"/>
    <col min="76" max="76" width="22.85546875" customWidth="1"/>
    <col min="77" max="77" width="7" customWidth="1"/>
    <col min="78" max="78" width="4.28515625" customWidth="1"/>
  </cols>
  <sheetData>
    <row r="1" spans="1:78" ht="114" customHeight="1" thickBot="1" x14ac:dyDescent="0.3">
      <c r="A1" s="11" t="s">
        <v>19</v>
      </c>
      <c r="B1" s="409"/>
      <c r="C1" s="409"/>
      <c r="D1" s="409"/>
      <c r="E1" s="409"/>
      <c r="F1" s="409"/>
      <c r="G1" s="409"/>
      <c r="L1" s="426" t="s">
        <v>130</v>
      </c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Q1" s="428" t="s">
        <v>96</v>
      </c>
      <c r="AR1" s="409"/>
      <c r="AS1" s="409"/>
      <c r="AT1" s="409"/>
      <c r="AU1" s="409"/>
      <c r="AV1" s="409"/>
      <c r="AW1" s="409"/>
      <c r="AX1" s="409"/>
      <c r="AY1" s="409"/>
      <c r="AZ1" s="409"/>
      <c r="BC1" s="65"/>
    </row>
    <row r="2" spans="1:78" ht="19.5" customHeight="1" thickBot="1" x14ac:dyDescent="0.3">
      <c r="A2" s="410" t="s">
        <v>6</v>
      </c>
      <c r="B2" s="523" t="s">
        <v>92</v>
      </c>
      <c r="C2" s="523"/>
      <c r="D2" s="523"/>
      <c r="E2" s="524"/>
      <c r="F2" s="285" t="s">
        <v>93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4"/>
      <c r="Z2" s="285" t="s">
        <v>94</v>
      </c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4"/>
      <c r="AT2" s="285" t="s">
        <v>95</v>
      </c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4"/>
      <c r="BN2" s="396" t="s">
        <v>7</v>
      </c>
      <c r="BO2" s="399" t="s">
        <v>38</v>
      </c>
      <c r="BP2" s="402" t="s">
        <v>8</v>
      </c>
      <c r="BQ2" s="417" t="s">
        <v>39</v>
      </c>
      <c r="BR2" s="417"/>
      <c r="BS2" s="419" t="s">
        <v>10</v>
      </c>
      <c r="BT2" s="278"/>
      <c r="BU2" s="278"/>
      <c r="BV2" s="278"/>
      <c r="BW2" s="399" t="s">
        <v>11</v>
      </c>
      <c r="BX2" s="413" t="s">
        <v>12</v>
      </c>
      <c r="BY2" s="416" t="s">
        <v>20</v>
      </c>
      <c r="BZ2" s="394" t="s">
        <v>13</v>
      </c>
    </row>
    <row r="3" spans="1:78" ht="20.25" customHeight="1" thickBot="1" x14ac:dyDescent="0.3">
      <c r="A3" s="411"/>
      <c r="B3" s="286">
        <v>31</v>
      </c>
      <c r="C3" s="287"/>
      <c r="D3" s="287"/>
      <c r="E3" s="287"/>
      <c r="F3" s="288"/>
      <c r="G3" s="286">
        <v>32</v>
      </c>
      <c r="H3" s="287"/>
      <c r="I3" s="287"/>
      <c r="J3" s="287"/>
      <c r="K3" s="288"/>
      <c r="L3" s="286">
        <v>33</v>
      </c>
      <c r="M3" s="287"/>
      <c r="N3" s="287"/>
      <c r="O3" s="287"/>
      <c r="P3" s="288"/>
      <c r="Q3" s="286">
        <v>34</v>
      </c>
      <c r="R3" s="287"/>
      <c r="S3" s="287"/>
      <c r="T3" s="287"/>
      <c r="U3" s="288"/>
      <c r="V3" s="286">
        <v>35</v>
      </c>
      <c r="W3" s="287"/>
      <c r="X3" s="287"/>
      <c r="Y3" s="288"/>
      <c r="Z3" s="286">
        <v>36</v>
      </c>
      <c r="AA3" s="287"/>
      <c r="AB3" s="287"/>
      <c r="AC3" s="288"/>
      <c r="AD3" s="286">
        <v>37</v>
      </c>
      <c r="AE3" s="287"/>
      <c r="AF3" s="287"/>
      <c r="AG3" s="288"/>
      <c r="AH3" s="286">
        <v>38</v>
      </c>
      <c r="AI3" s="287"/>
      <c r="AJ3" s="287"/>
      <c r="AK3" s="287"/>
      <c r="AL3" s="288"/>
      <c r="AM3" s="286">
        <v>39</v>
      </c>
      <c r="AN3" s="287"/>
      <c r="AO3" s="287"/>
      <c r="AP3" s="287"/>
      <c r="AQ3" s="288"/>
      <c r="AR3" s="286">
        <v>40</v>
      </c>
      <c r="AS3" s="287"/>
      <c r="AT3" s="287"/>
      <c r="AU3" s="287"/>
      <c r="AV3" s="288"/>
      <c r="AW3" s="286">
        <v>41</v>
      </c>
      <c r="AX3" s="287"/>
      <c r="AY3" s="287"/>
      <c r="AZ3" s="287"/>
      <c r="BA3" s="288"/>
      <c r="BB3" s="289">
        <v>42</v>
      </c>
      <c r="BC3" s="290"/>
      <c r="BD3" s="290"/>
      <c r="BE3" s="290"/>
      <c r="BF3" s="291"/>
      <c r="BG3" s="286">
        <v>43</v>
      </c>
      <c r="BH3" s="287"/>
      <c r="BI3" s="287"/>
      <c r="BJ3" s="287"/>
      <c r="BK3" s="288"/>
      <c r="BL3" s="287">
        <v>44</v>
      </c>
      <c r="BM3" s="288"/>
      <c r="BN3" s="397"/>
      <c r="BO3" s="400"/>
      <c r="BP3" s="403"/>
      <c r="BQ3" s="418"/>
      <c r="BR3" s="418"/>
      <c r="BS3" s="420"/>
      <c r="BT3" s="279"/>
      <c r="BU3" s="279"/>
      <c r="BV3" s="279"/>
      <c r="BW3" s="400"/>
      <c r="BX3" s="414"/>
      <c r="BY3" s="416"/>
      <c r="BZ3" s="395"/>
    </row>
    <row r="4" spans="1:78" ht="19.5" customHeight="1" x14ac:dyDescent="0.25">
      <c r="A4" s="411"/>
      <c r="B4" s="22">
        <v>28</v>
      </c>
      <c r="C4" s="16">
        <v>29</v>
      </c>
      <c r="D4" s="16">
        <v>30</v>
      </c>
      <c r="E4" s="16">
        <v>31</v>
      </c>
      <c r="F4" s="17">
        <v>1</v>
      </c>
      <c r="G4" s="15">
        <v>4</v>
      </c>
      <c r="H4" s="16">
        <v>5</v>
      </c>
      <c r="I4" s="16">
        <v>6</v>
      </c>
      <c r="J4" s="16">
        <v>7</v>
      </c>
      <c r="K4" s="63">
        <v>8</v>
      </c>
      <c r="L4" s="23">
        <v>11</v>
      </c>
      <c r="M4" s="24">
        <v>12</v>
      </c>
      <c r="N4" s="24">
        <v>13</v>
      </c>
      <c r="O4" s="24">
        <v>14</v>
      </c>
      <c r="P4" s="20">
        <v>15</v>
      </c>
      <c r="Q4" s="18">
        <v>18</v>
      </c>
      <c r="R4" s="19">
        <v>19</v>
      </c>
      <c r="S4" s="19">
        <v>20</v>
      </c>
      <c r="T4" s="19">
        <v>21</v>
      </c>
      <c r="U4" s="20">
        <v>22</v>
      </c>
      <c r="V4" s="18">
        <v>26</v>
      </c>
      <c r="W4" s="19">
        <v>27</v>
      </c>
      <c r="X4" s="19">
        <v>28</v>
      </c>
      <c r="Y4" s="20">
        <v>29</v>
      </c>
      <c r="Z4" s="18">
        <v>3</v>
      </c>
      <c r="AA4" s="19">
        <v>4</v>
      </c>
      <c r="AB4" s="24">
        <v>5</v>
      </c>
      <c r="AC4" s="25">
        <v>6</v>
      </c>
      <c r="AD4" s="28">
        <v>10</v>
      </c>
      <c r="AE4" s="24">
        <v>11</v>
      </c>
      <c r="AF4" s="24">
        <v>12</v>
      </c>
      <c r="AG4" s="25">
        <v>13</v>
      </c>
      <c r="AH4" s="28">
        <v>16</v>
      </c>
      <c r="AI4" s="24">
        <v>17</v>
      </c>
      <c r="AJ4" s="24">
        <v>18</v>
      </c>
      <c r="AK4" s="24">
        <v>19</v>
      </c>
      <c r="AL4" s="20">
        <v>20</v>
      </c>
      <c r="AM4" s="18">
        <v>23</v>
      </c>
      <c r="AN4" s="19">
        <v>24</v>
      </c>
      <c r="AO4" s="19">
        <v>25</v>
      </c>
      <c r="AP4" s="24">
        <v>26</v>
      </c>
      <c r="AQ4" s="25">
        <v>27</v>
      </c>
      <c r="AR4" s="28">
        <v>30</v>
      </c>
      <c r="AS4" s="24">
        <v>31</v>
      </c>
      <c r="AT4" s="26">
        <v>1</v>
      </c>
      <c r="AU4" s="24">
        <v>2</v>
      </c>
      <c r="AV4" s="29">
        <v>3</v>
      </c>
      <c r="AW4" s="28">
        <v>6</v>
      </c>
      <c r="AX4" s="27">
        <v>7</v>
      </c>
      <c r="AY4" s="24">
        <v>8</v>
      </c>
      <c r="AZ4" s="24">
        <v>9</v>
      </c>
      <c r="BA4" s="25">
        <v>10</v>
      </c>
      <c r="BB4" s="73">
        <v>14</v>
      </c>
      <c r="BC4" s="67">
        <v>15</v>
      </c>
      <c r="BD4" s="67">
        <v>16</v>
      </c>
      <c r="BE4" s="67">
        <v>17</v>
      </c>
      <c r="BF4" s="68">
        <v>18</v>
      </c>
      <c r="BG4" s="73">
        <v>20</v>
      </c>
      <c r="BH4" s="67">
        <v>21</v>
      </c>
      <c r="BI4" s="66">
        <v>22</v>
      </c>
      <c r="BJ4" s="67">
        <v>23</v>
      </c>
      <c r="BK4" s="68">
        <v>24</v>
      </c>
      <c r="BL4" s="66">
        <v>29</v>
      </c>
      <c r="BM4" s="68">
        <v>30</v>
      </c>
      <c r="BN4" s="397"/>
      <c r="BO4" s="400"/>
      <c r="BP4" s="403"/>
      <c r="BQ4" s="418"/>
      <c r="BR4" s="418"/>
      <c r="BS4" s="420"/>
      <c r="BT4" s="279"/>
      <c r="BU4" s="279"/>
      <c r="BV4" s="279"/>
      <c r="BW4" s="400"/>
      <c r="BX4" s="414"/>
      <c r="BY4" s="416"/>
      <c r="BZ4" s="395"/>
    </row>
    <row r="5" spans="1:78" ht="15.75" thickBot="1" x14ac:dyDescent="0.3">
      <c r="A5" s="412"/>
      <c r="B5" s="36" t="s">
        <v>0</v>
      </c>
      <c r="C5" s="34" t="s">
        <v>1</v>
      </c>
      <c r="D5" s="34" t="s">
        <v>2</v>
      </c>
      <c r="E5" s="34" t="s">
        <v>3</v>
      </c>
      <c r="F5" s="38" t="s">
        <v>4</v>
      </c>
      <c r="G5" s="36" t="s">
        <v>0</v>
      </c>
      <c r="H5" s="34" t="s">
        <v>1</v>
      </c>
      <c r="I5" s="34" t="s">
        <v>2</v>
      </c>
      <c r="J5" s="34" t="s">
        <v>3</v>
      </c>
      <c r="K5" s="38" t="s">
        <v>4</v>
      </c>
      <c r="L5" s="36" t="s">
        <v>0</v>
      </c>
      <c r="M5" s="34" t="s">
        <v>1</v>
      </c>
      <c r="N5" s="34" t="s">
        <v>2</v>
      </c>
      <c r="O5" s="34" t="s">
        <v>3</v>
      </c>
      <c r="P5" s="38" t="s">
        <v>4</v>
      </c>
      <c r="Q5" s="36" t="s">
        <v>0</v>
      </c>
      <c r="R5" s="34" t="s">
        <v>1</v>
      </c>
      <c r="S5" s="34" t="s">
        <v>2</v>
      </c>
      <c r="T5" s="34" t="s">
        <v>3</v>
      </c>
      <c r="U5" s="38" t="s">
        <v>4</v>
      </c>
      <c r="V5" s="36" t="s">
        <v>1</v>
      </c>
      <c r="W5" s="34" t="s">
        <v>2</v>
      </c>
      <c r="X5" s="34" t="s">
        <v>3</v>
      </c>
      <c r="Y5" s="38" t="s">
        <v>4</v>
      </c>
      <c r="Z5" s="36" t="s">
        <v>1</v>
      </c>
      <c r="AA5" s="34" t="s">
        <v>2</v>
      </c>
      <c r="AB5" s="34" t="s">
        <v>3</v>
      </c>
      <c r="AC5" s="38" t="s">
        <v>4</v>
      </c>
      <c r="AD5" s="36" t="s">
        <v>1</v>
      </c>
      <c r="AE5" s="34" t="s">
        <v>2</v>
      </c>
      <c r="AF5" s="34" t="s">
        <v>3</v>
      </c>
      <c r="AG5" s="38" t="s">
        <v>4</v>
      </c>
      <c r="AH5" s="36" t="s">
        <v>0</v>
      </c>
      <c r="AI5" s="34" t="s">
        <v>1</v>
      </c>
      <c r="AJ5" s="34" t="s">
        <v>2</v>
      </c>
      <c r="AK5" s="34" t="s">
        <v>3</v>
      </c>
      <c r="AL5" s="38" t="s">
        <v>4</v>
      </c>
      <c r="AM5" s="36" t="s">
        <v>0</v>
      </c>
      <c r="AN5" s="34" t="s">
        <v>1</v>
      </c>
      <c r="AO5" s="34" t="s">
        <v>2</v>
      </c>
      <c r="AP5" s="34" t="s">
        <v>3</v>
      </c>
      <c r="AQ5" s="38" t="s">
        <v>4</v>
      </c>
      <c r="AR5" s="33" t="s">
        <v>0</v>
      </c>
      <c r="AS5" s="34" t="s">
        <v>1</v>
      </c>
      <c r="AT5" s="34" t="s">
        <v>2</v>
      </c>
      <c r="AU5" s="34" t="s">
        <v>3</v>
      </c>
      <c r="AV5" s="35" t="s">
        <v>4</v>
      </c>
      <c r="AW5" s="33" t="s">
        <v>0</v>
      </c>
      <c r="AX5" s="34" t="s">
        <v>1</v>
      </c>
      <c r="AY5" s="37" t="s">
        <v>2</v>
      </c>
      <c r="AZ5" s="37" t="s">
        <v>3</v>
      </c>
      <c r="BA5" s="35" t="s">
        <v>4</v>
      </c>
      <c r="BB5" s="33" t="s">
        <v>1</v>
      </c>
      <c r="BC5" s="37" t="s">
        <v>2</v>
      </c>
      <c r="BD5" s="37" t="s">
        <v>3</v>
      </c>
      <c r="BE5" s="37" t="s">
        <v>4</v>
      </c>
      <c r="BF5" s="35" t="s">
        <v>5</v>
      </c>
      <c r="BG5" s="33" t="s">
        <v>0</v>
      </c>
      <c r="BH5" s="37" t="s">
        <v>1</v>
      </c>
      <c r="BI5" s="37" t="s">
        <v>2</v>
      </c>
      <c r="BJ5" s="37" t="s">
        <v>3</v>
      </c>
      <c r="BK5" s="35" t="s">
        <v>4</v>
      </c>
      <c r="BL5" s="69" t="s">
        <v>2</v>
      </c>
      <c r="BM5" s="35" t="s">
        <v>3</v>
      </c>
      <c r="BN5" s="398"/>
      <c r="BO5" s="401"/>
      <c r="BP5" s="404"/>
      <c r="BQ5" s="62">
        <v>1</v>
      </c>
      <c r="BR5" s="62">
        <v>2</v>
      </c>
      <c r="BS5" s="421"/>
      <c r="BT5" s="280"/>
      <c r="BU5" s="280"/>
      <c r="BV5" s="280"/>
      <c r="BW5" s="401"/>
      <c r="BX5" s="415"/>
      <c r="BY5" s="416"/>
      <c r="BZ5" s="395"/>
    </row>
    <row r="6" spans="1:78" ht="18.75" x14ac:dyDescent="0.3">
      <c r="A6" s="351" t="s">
        <v>30</v>
      </c>
      <c r="B6" s="663" t="s">
        <v>128</v>
      </c>
      <c r="C6" s="664"/>
      <c r="D6" s="664"/>
      <c r="E6" s="664"/>
      <c r="F6" s="664"/>
      <c r="G6" s="665"/>
      <c r="H6" s="739"/>
      <c r="I6" s="206"/>
      <c r="J6" s="206"/>
      <c r="K6" s="209"/>
      <c r="L6" s="205"/>
      <c r="M6" s="206"/>
      <c r="N6" s="206"/>
      <c r="O6" s="206"/>
      <c r="P6" s="209"/>
      <c r="Q6" s="210"/>
      <c r="R6" s="206"/>
      <c r="S6" s="206"/>
      <c r="T6" s="206"/>
      <c r="U6" s="209"/>
      <c r="V6" s="205"/>
      <c r="W6" s="206"/>
      <c r="X6" s="206"/>
      <c r="Y6" s="207"/>
      <c r="Z6" s="205"/>
      <c r="AA6" s="208"/>
      <c r="AB6" s="206"/>
      <c r="AC6" s="207"/>
      <c r="AD6" s="205"/>
      <c r="AE6" s="208"/>
      <c r="AF6" s="206"/>
      <c r="AG6" s="207"/>
      <c r="AH6" s="205"/>
      <c r="AI6" s="211"/>
      <c r="AJ6" s="212"/>
      <c r="AK6" s="213"/>
      <c r="AL6" s="214"/>
      <c r="AM6" s="215"/>
      <c r="AN6" s="212"/>
      <c r="AO6" s="212"/>
      <c r="AP6" s="212"/>
      <c r="AQ6" s="214"/>
      <c r="AR6" s="215"/>
      <c r="AS6" s="212"/>
      <c r="AT6" s="212"/>
      <c r="AU6" s="213"/>
      <c r="AV6" s="214"/>
      <c r="AW6" s="215"/>
      <c r="AX6" s="206"/>
      <c r="AY6" s="690"/>
      <c r="AZ6" s="690"/>
      <c r="BA6" s="691"/>
      <c r="BB6" s="692"/>
      <c r="BC6" s="690"/>
      <c r="BD6" s="690"/>
      <c r="BE6" s="690"/>
      <c r="BF6" s="693"/>
      <c r="BG6" s="694"/>
      <c r="BH6" s="690"/>
      <c r="BI6" s="695"/>
      <c r="BJ6" s="696"/>
      <c r="BK6" s="697"/>
      <c r="BL6" s="698"/>
      <c r="BM6" s="697"/>
      <c r="BN6" s="355">
        <v>120</v>
      </c>
      <c r="BO6" s="359">
        <v>21</v>
      </c>
      <c r="BP6" s="339" t="s">
        <v>25</v>
      </c>
      <c r="BQ6" s="339">
        <v>12</v>
      </c>
      <c r="BR6" s="339">
        <v>9</v>
      </c>
      <c r="BS6" s="363">
        <f>IF(BW6="ПМК",(BN6-4)/(BO6-1),BN6/BO6)</f>
        <v>5.8</v>
      </c>
      <c r="BT6" s="270"/>
      <c r="BU6" s="270"/>
      <c r="BV6" s="270"/>
      <c r="BW6" s="339" t="s">
        <v>53</v>
      </c>
      <c r="BX6" s="343" t="s">
        <v>33</v>
      </c>
      <c r="BY6" s="416"/>
      <c r="BZ6" s="314">
        <f>COUNTIF($B6:$BM9,BZ$2)</f>
        <v>0</v>
      </c>
    </row>
    <row r="7" spans="1:78" ht="18.75" x14ac:dyDescent="0.3">
      <c r="A7" s="352"/>
      <c r="B7" s="666"/>
      <c r="C7" s="667"/>
      <c r="D7" s="667"/>
      <c r="E7" s="667"/>
      <c r="F7" s="667"/>
      <c r="G7" s="668"/>
      <c r="H7" s="740"/>
      <c r="I7" s="219"/>
      <c r="J7" s="219"/>
      <c r="K7" s="220"/>
      <c r="L7" s="216"/>
      <c r="M7" s="219"/>
      <c r="N7" s="219"/>
      <c r="O7" s="219"/>
      <c r="P7" s="220"/>
      <c r="Q7" s="221"/>
      <c r="R7" s="219"/>
      <c r="S7" s="219"/>
      <c r="T7" s="219"/>
      <c r="U7" s="220"/>
      <c r="V7" s="216"/>
      <c r="W7" s="219"/>
      <c r="X7" s="219"/>
      <c r="Y7" s="218"/>
      <c r="Z7" s="216"/>
      <c r="AA7" s="217"/>
      <c r="AB7" s="219"/>
      <c r="AC7" s="218"/>
      <c r="AD7" s="216"/>
      <c r="AE7" s="217"/>
      <c r="AF7" s="219"/>
      <c r="AG7" s="218"/>
      <c r="AH7" s="216"/>
      <c r="AI7" s="222"/>
      <c r="AJ7" s="222"/>
      <c r="AK7" s="223"/>
      <c r="AL7" s="224"/>
      <c r="AM7" s="225"/>
      <c r="AN7" s="222"/>
      <c r="AO7" s="222"/>
      <c r="AP7" s="222"/>
      <c r="AQ7" s="224"/>
      <c r="AR7" s="225"/>
      <c r="AS7" s="222"/>
      <c r="AT7" s="222"/>
      <c r="AU7" s="223"/>
      <c r="AV7" s="224"/>
      <c r="AW7" s="225"/>
      <c r="AX7" s="219"/>
      <c r="AY7" s="699"/>
      <c r="AZ7" s="699"/>
      <c r="BA7" s="700"/>
      <c r="BB7" s="701"/>
      <c r="BC7" s="699"/>
      <c r="BD7" s="699"/>
      <c r="BE7" s="699"/>
      <c r="BF7" s="702"/>
      <c r="BG7" s="703"/>
      <c r="BH7" s="699"/>
      <c r="BI7" s="704"/>
      <c r="BJ7" s="705"/>
      <c r="BK7" s="706"/>
      <c r="BL7" s="707"/>
      <c r="BM7" s="706"/>
      <c r="BN7" s="356"/>
      <c r="BO7" s="360"/>
      <c r="BP7" s="340"/>
      <c r="BQ7" s="340"/>
      <c r="BR7" s="340"/>
      <c r="BS7" s="364"/>
      <c r="BT7" s="271"/>
      <c r="BU7" s="271"/>
      <c r="BV7" s="271"/>
      <c r="BW7" s="340"/>
      <c r="BX7" s="344"/>
      <c r="BY7" s="416"/>
      <c r="BZ7" s="314"/>
    </row>
    <row r="8" spans="1:78" ht="18.75" x14ac:dyDescent="0.3">
      <c r="A8" s="353"/>
      <c r="B8" s="666"/>
      <c r="C8" s="667"/>
      <c r="D8" s="667"/>
      <c r="E8" s="667"/>
      <c r="F8" s="667"/>
      <c r="G8" s="668"/>
      <c r="H8" s="740"/>
      <c r="I8" s="217"/>
      <c r="J8" s="217"/>
      <c r="K8" s="220"/>
      <c r="L8" s="216"/>
      <c r="M8" s="217"/>
      <c r="N8" s="219"/>
      <c r="O8" s="219"/>
      <c r="P8" s="220"/>
      <c r="Q8" s="221"/>
      <c r="R8" s="217"/>
      <c r="S8" s="217"/>
      <c r="T8" s="217"/>
      <c r="U8" s="220"/>
      <c r="V8" s="216"/>
      <c r="W8" s="217"/>
      <c r="X8" s="219"/>
      <c r="Y8" s="218"/>
      <c r="Z8" s="216"/>
      <c r="AA8" s="217"/>
      <c r="AB8" s="217"/>
      <c r="AC8" s="220"/>
      <c r="AD8" s="221"/>
      <c r="AE8" s="217"/>
      <c r="AF8" s="219"/>
      <c r="AG8" s="220"/>
      <c r="AH8" s="216"/>
      <c r="AI8" s="222"/>
      <c r="AJ8" s="223"/>
      <c r="AK8" s="223"/>
      <c r="AL8" s="226"/>
      <c r="AM8" s="227"/>
      <c r="AN8" s="223"/>
      <c r="AO8" s="223"/>
      <c r="AP8" s="222"/>
      <c r="AQ8" s="226"/>
      <c r="AR8" s="227"/>
      <c r="AS8" s="223"/>
      <c r="AT8" s="223"/>
      <c r="AU8" s="223"/>
      <c r="AV8" s="224"/>
      <c r="AW8" s="227"/>
      <c r="AX8" s="217"/>
      <c r="AY8" s="699"/>
      <c r="AZ8" s="704"/>
      <c r="BA8" s="700"/>
      <c r="BB8" s="708"/>
      <c r="BC8" s="704"/>
      <c r="BD8" s="704"/>
      <c r="BE8" s="704"/>
      <c r="BF8" s="702"/>
      <c r="BG8" s="709"/>
      <c r="BH8" s="699"/>
      <c r="BI8" s="704"/>
      <c r="BJ8" s="705"/>
      <c r="BK8" s="706"/>
      <c r="BL8" s="707"/>
      <c r="BM8" s="706"/>
      <c r="BN8" s="357"/>
      <c r="BO8" s="361"/>
      <c r="BP8" s="341"/>
      <c r="BQ8" s="341"/>
      <c r="BR8" s="341"/>
      <c r="BS8" s="365"/>
      <c r="BT8" s="272">
        <f>BR6*BS6</f>
        <v>52.199999999999996</v>
      </c>
      <c r="BU8" s="272">
        <f>BT8/8.7</f>
        <v>6</v>
      </c>
      <c r="BV8" s="272">
        <v>6</v>
      </c>
      <c r="BW8" s="341"/>
      <c r="BX8" s="345"/>
      <c r="BY8" s="416"/>
      <c r="BZ8" s="314"/>
    </row>
    <row r="9" spans="1:78" ht="19.5" thickBot="1" x14ac:dyDescent="0.35">
      <c r="A9" s="354"/>
      <c r="B9" s="669"/>
      <c r="C9" s="670"/>
      <c r="D9" s="670"/>
      <c r="E9" s="670"/>
      <c r="F9" s="670"/>
      <c r="G9" s="671"/>
      <c r="H9" s="741"/>
      <c r="I9" s="229"/>
      <c r="J9" s="229"/>
      <c r="K9" s="230"/>
      <c r="L9" s="228"/>
      <c r="M9" s="229"/>
      <c r="N9" s="229"/>
      <c r="O9" s="229"/>
      <c r="P9" s="230"/>
      <c r="Q9" s="228"/>
      <c r="R9" s="229"/>
      <c r="S9" s="229"/>
      <c r="T9" s="229"/>
      <c r="U9" s="230"/>
      <c r="V9" s="228"/>
      <c r="W9" s="229"/>
      <c r="X9" s="229"/>
      <c r="Y9" s="230"/>
      <c r="Z9" s="228"/>
      <c r="AA9" s="229"/>
      <c r="AB9" s="229"/>
      <c r="AC9" s="230"/>
      <c r="AD9" s="228"/>
      <c r="AE9" s="229"/>
      <c r="AF9" s="229"/>
      <c r="AG9" s="230"/>
      <c r="AH9" s="228"/>
      <c r="AI9" s="231"/>
      <c r="AJ9" s="231"/>
      <c r="AK9" s="231"/>
      <c r="AL9" s="232"/>
      <c r="AM9" s="233"/>
      <c r="AN9" s="231"/>
      <c r="AO9" s="231"/>
      <c r="AP9" s="231"/>
      <c r="AQ9" s="232"/>
      <c r="AR9" s="233"/>
      <c r="AS9" s="231"/>
      <c r="AT9" s="231"/>
      <c r="AU9" s="231"/>
      <c r="AV9" s="232"/>
      <c r="AW9" s="233"/>
      <c r="AX9" s="229"/>
      <c r="AY9" s="710"/>
      <c r="AZ9" s="710"/>
      <c r="BA9" s="711"/>
      <c r="BB9" s="712"/>
      <c r="BC9" s="710"/>
      <c r="BD9" s="710"/>
      <c r="BE9" s="710"/>
      <c r="BF9" s="711"/>
      <c r="BG9" s="713"/>
      <c r="BH9" s="710"/>
      <c r="BI9" s="710"/>
      <c r="BJ9" s="714"/>
      <c r="BK9" s="715"/>
      <c r="BL9" s="716"/>
      <c r="BM9" s="715"/>
      <c r="BN9" s="358"/>
      <c r="BO9" s="362"/>
      <c r="BP9" s="342"/>
      <c r="BQ9" s="342"/>
      <c r="BR9" s="342"/>
      <c r="BS9" s="366"/>
      <c r="BT9" s="273"/>
      <c r="BU9" s="273"/>
      <c r="BV9" s="273"/>
      <c r="BW9" s="342"/>
      <c r="BX9" s="346"/>
      <c r="BY9" s="416"/>
      <c r="BZ9" s="314"/>
    </row>
    <row r="10" spans="1:78" ht="18.75" x14ac:dyDescent="0.3">
      <c r="A10" s="351" t="s">
        <v>37</v>
      </c>
      <c r="B10" s="205"/>
      <c r="C10" s="206"/>
      <c r="D10" s="206"/>
      <c r="E10" s="208"/>
      <c r="F10" s="207"/>
      <c r="G10" s="210"/>
      <c r="H10" s="206"/>
      <c r="I10" s="208"/>
      <c r="J10" s="206"/>
      <c r="K10" s="207"/>
      <c r="L10" s="205"/>
      <c r="M10" s="206"/>
      <c r="N10" s="206"/>
      <c r="O10" s="208"/>
      <c r="P10" s="207"/>
      <c r="Q10" s="210"/>
      <c r="R10" s="206"/>
      <c r="S10" s="206"/>
      <c r="T10" s="206"/>
      <c r="U10" s="207"/>
      <c r="V10" s="205"/>
      <c r="W10" s="206"/>
      <c r="X10" s="206"/>
      <c r="Y10" s="209"/>
      <c r="Z10" s="205"/>
      <c r="AA10" s="206"/>
      <c r="AB10" s="206"/>
      <c r="AC10" s="209"/>
      <c r="AD10" s="205"/>
      <c r="AE10" s="206"/>
      <c r="AF10" s="206"/>
      <c r="AG10" s="207"/>
      <c r="AH10" s="766" t="s">
        <v>128</v>
      </c>
      <c r="AI10" s="767"/>
      <c r="AJ10" s="767"/>
      <c r="AK10" s="767"/>
      <c r="AL10" s="768"/>
      <c r="AM10" s="210"/>
      <c r="AN10" s="206"/>
      <c r="AO10" s="206"/>
      <c r="AP10" s="206"/>
      <c r="AQ10" s="209"/>
      <c r="AR10" s="210"/>
      <c r="AS10" s="208"/>
      <c r="AT10" s="206"/>
      <c r="AU10" s="206"/>
      <c r="AV10" s="207"/>
      <c r="AW10" s="205"/>
      <c r="AX10" s="206"/>
      <c r="AY10" s="717"/>
      <c r="AZ10" s="696"/>
      <c r="BA10" s="697"/>
      <c r="BB10" s="718"/>
      <c r="BC10" s="719"/>
      <c r="BD10" s="720"/>
      <c r="BE10" s="720"/>
      <c r="BF10" s="721"/>
      <c r="BG10" s="718"/>
      <c r="BH10" s="720"/>
      <c r="BI10" s="696"/>
      <c r="BJ10" s="722"/>
      <c r="BK10" s="723"/>
      <c r="BL10" s="724"/>
      <c r="BM10" s="723"/>
      <c r="BN10" s="356">
        <v>110</v>
      </c>
      <c r="BO10" s="360">
        <v>20</v>
      </c>
      <c r="BP10" s="340" t="s">
        <v>25</v>
      </c>
      <c r="BQ10" s="340">
        <v>12</v>
      </c>
      <c r="BR10" s="340">
        <v>8</v>
      </c>
      <c r="BS10" s="363">
        <f t="shared" ref="BS10" si="0">IF(BW10="ПМК",(BN10-4)/(BO10-1),BN10/BO10)</f>
        <v>5.5789473684210522</v>
      </c>
      <c r="BT10" s="271"/>
      <c r="BU10" s="271"/>
      <c r="BV10" s="271"/>
      <c r="BW10" s="340" t="s">
        <v>53</v>
      </c>
      <c r="BX10" s="344" t="s">
        <v>33</v>
      </c>
      <c r="BY10" s="416"/>
      <c r="BZ10" s="314">
        <f>COUNTIF($B10:$BM13,BZ$2)</f>
        <v>0</v>
      </c>
    </row>
    <row r="11" spans="1:78" ht="18.75" x14ac:dyDescent="0.3">
      <c r="A11" s="352"/>
      <c r="B11" s="216"/>
      <c r="C11" s="219"/>
      <c r="D11" s="219"/>
      <c r="E11" s="217"/>
      <c r="F11" s="218"/>
      <c r="G11" s="221"/>
      <c r="H11" s="219"/>
      <c r="I11" s="217"/>
      <c r="J11" s="219"/>
      <c r="K11" s="218"/>
      <c r="L11" s="216"/>
      <c r="M11" s="219"/>
      <c r="N11" s="219"/>
      <c r="O11" s="217"/>
      <c r="P11" s="218"/>
      <c r="Q11" s="221"/>
      <c r="R11" s="219"/>
      <c r="S11" s="219"/>
      <c r="T11" s="219"/>
      <c r="U11" s="218"/>
      <c r="V11" s="216"/>
      <c r="W11" s="219"/>
      <c r="X11" s="219"/>
      <c r="Y11" s="220"/>
      <c r="Z11" s="216"/>
      <c r="AA11" s="219"/>
      <c r="AB11" s="219"/>
      <c r="AC11" s="220"/>
      <c r="AD11" s="216"/>
      <c r="AE11" s="219"/>
      <c r="AF11" s="219"/>
      <c r="AG11" s="218"/>
      <c r="AH11" s="769"/>
      <c r="AI11" s="770"/>
      <c r="AJ11" s="770"/>
      <c r="AK11" s="770"/>
      <c r="AL11" s="771"/>
      <c r="AM11" s="221"/>
      <c r="AN11" s="219"/>
      <c r="AO11" s="219"/>
      <c r="AP11" s="219"/>
      <c r="AQ11" s="220"/>
      <c r="AR11" s="221"/>
      <c r="AS11" s="217"/>
      <c r="AT11" s="219"/>
      <c r="AU11" s="219"/>
      <c r="AV11" s="218"/>
      <c r="AW11" s="216"/>
      <c r="AX11" s="219"/>
      <c r="AY11" s="705"/>
      <c r="AZ11" s="705"/>
      <c r="BA11" s="706"/>
      <c r="BB11" s="709"/>
      <c r="BC11" s="725"/>
      <c r="BD11" s="726"/>
      <c r="BE11" s="726"/>
      <c r="BF11" s="727"/>
      <c r="BG11" s="709"/>
      <c r="BH11" s="726"/>
      <c r="BI11" s="705"/>
      <c r="BJ11" s="728"/>
      <c r="BK11" s="729"/>
      <c r="BL11" s="730"/>
      <c r="BM11" s="729"/>
      <c r="BN11" s="356"/>
      <c r="BO11" s="360"/>
      <c r="BP11" s="340"/>
      <c r="BQ11" s="340"/>
      <c r="BR11" s="340"/>
      <c r="BS11" s="364"/>
      <c r="BT11" s="271"/>
      <c r="BU11" s="271"/>
      <c r="BV11" s="271"/>
      <c r="BW11" s="340"/>
      <c r="BX11" s="344"/>
      <c r="BY11" s="416"/>
      <c r="BZ11" s="314"/>
    </row>
    <row r="12" spans="1:78" ht="18.75" x14ac:dyDescent="0.3">
      <c r="A12" s="353"/>
      <c r="B12" s="216"/>
      <c r="C12" s="217"/>
      <c r="D12" s="219"/>
      <c r="E12" s="217"/>
      <c r="F12" s="218"/>
      <c r="G12" s="221"/>
      <c r="H12" s="217"/>
      <c r="I12" s="217"/>
      <c r="J12" s="219"/>
      <c r="K12" s="218"/>
      <c r="L12" s="216"/>
      <c r="M12" s="217"/>
      <c r="N12" s="219"/>
      <c r="O12" s="217"/>
      <c r="P12" s="220"/>
      <c r="Q12" s="221"/>
      <c r="R12" s="217"/>
      <c r="S12" s="217"/>
      <c r="T12" s="219"/>
      <c r="U12" s="218"/>
      <c r="V12" s="216"/>
      <c r="W12" s="217"/>
      <c r="X12" s="219"/>
      <c r="Y12" s="220"/>
      <c r="Z12" s="221"/>
      <c r="AA12" s="217"/>
      <c r="AB12" s="217"/>
      <c r="AC12" s="220"/>
      <c r="AD12" s="216"/>
      <c r="AE12" s="219"/>
      <c r="AF12" s="219"/>
      <c r="AG12" s="220"/>
      <c r="AH12" s="769"/>
      <c r="AI12" s="770"/>
      <c r="AJ12" s="770"/>
      <c r="AK12" s="770"/>
      <c r="AL12" s="771"/>
      <c r="AM12" s="221"/>
      <c r="AN12" s="219"/>
      <c r="AO12" s="219"/>
      <c r="AP12" s="219"/>
      <c r="AQ12" s="220"/>
      <c r="AR12" s="221"/>
      <c r="AS12" s="217"/>
      <c r="AT12" s="219"/>
      <c r="AU12" s="219"/>
      <c r="AV12" s="218"/>
      <c r="AW12" s="221"/>
      <c r="AX12" s="217"/>
      <c r="AY12" s="705"/>
      <c r="AZ12" s="705"/>
      <c r="BA12" s="706"/>
      <c r="BB12" s="709"/>
      <c r="BC12" s="725"/>
      <c r="BD12" s="726"/>
      <c r="BE12" s="726"/>
      <c r="BF12" s="727"/>
      <c r="BG12" s="709"/>
      <c r="BH12" s="726"/>
      <c r="BI12" s="705"/>
      <c r="BJ12" s="728"/>
      <c r="BK12" s="729"/>
      <c r="BL12" s="730"/>
      <c r="BM12" s="729"/>
      <c r="BN12" s="357"/>
      <c r="BO12" s="361"/>
      <c r="BP12" s="341"/>
      <c r="BQ12" s="341"/>
      <c r="BR12" s="341"/>
      <c r="BS12" s="365"/>
      <c r="BT12" s="272">
        <f>BR10*BS10</f>
        <v>44.631578947368418</v>
      </c>
      <c r="BU12" s="272">
        <f>BT12/8.7</f>
        <v>5.1300665456745316</v>
      </c>
      <c r="BV12" s="272">
        <v>5</v>
      </c>
      <c r="BW12" s="341"/>
      <c r="BX12" s="345"/>
      <c r="BY12" s="416"/>
      <c r="BZ12" s="314"/>
    </row>
    <row r="13" spans="1:78" ht="19.5" thickBot="1" x14ac:dyDescent="0.35">
      <c r="A13" s="354"/>
      <c r="B13" s="228"/>
      <c r="C13" s="229"/>
      <c r="D13" s="229"/>
      <c r="E13" s="229"/>
      <c r="F13" s="230"/>
      <c r="G13" s="228"/>
      <c r="H13" s="229"/>
      <c r="I13" s="229"/>
      <c r="J13" s="229"/>
      <c r="K13" s="230"/>
      <c r="L13" s="228"/>
      <c r="M13" s="229"/>
      <c r="N13" s="229"/>
      <c r="O13" s="229"/>
      <c r="P13" s="230"/>
      <c r="Q13" s="228"/>
      <c r="R13" s="229"/>
      <c r="S13" s="229"/>
      <c r="T13" s="229"/>
      <c r="U13" s="230"/>
      <c r="V13" s="228"/>
      <c r="W13" s="229"/>
      <c r="X13" s="229"/>
      <c r="Y13" s="230"/>
      <c r="Z13" s="228"/>
      <c r="AA13" s="229"/>
      <c r="AB13" s="229"/>
      <c r="AC13" s="230"/>
      <c r="AD13" s="228"/>
      <c r="AE13" s="229"/>
      <c r="AF13" s="229"/>
      <c r="AG13" s="230"/>
      <c r="AH13" s="772"/>
      <c r="AI13" s="773"/>
      <c r="AJ13" s="773"/>
      <c r="AK13" s="773"/>
      <c r="AL13" s="774"/>
      <c r="AM13" s="228"/>
      <c r="AN13" s="229"/>
      <c r="AO13" s="229"/>
      <c r="AP13" s="229"/>
      <c r="AQ13" s="230"/>
      <c r="AR13" s="228"/>
      <c r="AS13" s="229"/>
      <c r="AT13" s="229"/>
      <c r="AU13" s="229"/>
      <c r="AV13" s="230"/>
      <c r="AW13" s="228"/>
      <c r="AX13" s="229"/>
      <c r="AY13" s="714"/>
      <c r="AZ13" s="714"/>
      <c r="BA13" s="715"/>
      <c r="BB13" s="713"/>
      <c r="BC13" s="731"/>
      <c r="BD13" s="731"/>
      <c r="BE13" s="731"/>
      <c r="BF13" s="732"/>
      <c r="BG13" s="713"/>
      <c r="BH13" s="731"/>
      <c r="BI13" s="714"/>
      <c r="BJ13" s="733"/>
      <c r="BK13" s="734"/>
      <c r="BL13" s="735"/>
      <c r="BM13" s="734"/>
      <c r="BN13" s="358"/>
      <c r="BO13" s="362"/>
      <c r="BP13" s="342"/>
      <c r="BQ13" s="342"/>
      <c r="BR13" s="342"/>
      <c r="BS13" s="366"/>
      <c r="BT13" s="273"/>
      <c r="BU13" s="273"/>
      <c r="BV13" s="273"/>
      <c r="BW13" s="342"/>
      <c r="BX13" s="346"/>
      <c r="BY13" s="416"/>
      <c r="BZ13" s="314"/>
    </row>
    <row r="14" spans="1:78" ht="18.75" x14ac:dyDescent="0.3">
      <c r="A14" s="351" t="s">
        <v>31</v>
      </c>
      <c r="B14" s="205"/>
      <c r="C14" s="206"/>
      <c r="D14" s="206"/>
      <c r="E14" s="206"/>
      <c r="F14" s="209"/>
      <c r="G14" s="205"/>
      <c r="H14" s="206"/>
      <c r="I14" s="206"/>
      <c r="J14" s="206"/>
      <c r="K14" s="207"/>
      <c r="L14" s="210"/>
      <c r="M14" s="206"/>
      <c r="N14" s="206"/>
      <c r="O14" s="206"/>
      <c r="P14" s="209"/>
      <c r="Q14" s="205"/>
      <c r="R14" s="206"/>
      <c r="S14" s="206"/>
      <c r="T14" s="206"/>
      <c r="U14" s="207"/>
      <c r="V14" s="210"/>
      <c r="W14" s="206"/>
      <c r="X14" s="208"/>
      <c r="Y14" s="207"/>
      <c r="Z14" s="205"/>
      <c r="AA14" s="206"/>
      <c r="AB14" s="206"/>
      <c r="AC14" s="207"/>
      <c r="AD14" s="205"/>
      <c r="AE14" s="208"/>
      <c r="AF14" s="206"/>
      <c r="AG14" s="209"/>
      <c r="AH14" s="205"/>
      <c r="AI14" s="206"/>
      <c r="AJ14" s="208"/>
      <c r="AK14" s="206"/>
      <c r="AL14" s="207"/>
      <c r="AM14" s="775" t="s">
        <v>128</v>
      </c>
      <c r="AN14" s="776"/>
      <c r="AO14" s="776"/>
      <c r="AP14" s="776"/>
      <c r="AQ14" s="777"/>
      <c r="AR14" s="205"/>
      <c r="AS14" s="206"/>
      <c r="AT14" s="206"/>
      <c r="AU14" s="208"/>
      <c r="AV14" s="207"/>
      <c r="AW14" s="210"/>
      <c r="AX14" s="208"/>
      <c r="AY14" s="720"/>
      <c r="AZ14" s="719"/>
      <c r="BA14" s="721"/>
      <c r="BB14" s="694"/>
      <c r="BC14" s="720"/>
      <c r="BD14" s="720"/>
      <c r="BE14" s="720"/>
      <c r="BF14" s="721"/>
      <c r="BG14" s="694"/>
      <c r="BH14" s="720"/>
      <c r="BI14" s="696"/>
      <c r="BJ14" s="696"/>
      <c r="BK14" s="697"/>
      <c r="BL14" s="698"/>
      <c r="BM14" s="697"/>
      <c r="BN14" s="355">
        <v>110</v>
      </c>
      <c r="BO14" s="359">
        <v>20</v>
      </c>
      <c r="BP14" s="339" t="s">
        <v>25</v>
      </c>
      <c r="BQ14" s="339">
        <v>12</v>
      </c>
      <c r="BR14" s="339">
        <v>8</v>
      </c>
      <c r="BS14" s="363">
        <f t="shared" ref="BS14" si="1">IF(BW14="ПМК",(BN14-4)/(BO14-1),BN14/BO14)</f>
        <v>5.5789473684210522</v>
      </c>
      <c r="BT14" s="270"/>
      <c r="BU14" s="270"/>
      <c r="BV14" s="270"/>
      <c r="BW14" s="339" t="s">
        <v>53</v>
      </c>
      <c r="BX14" s="343" t="s">
        <v>33</v>
      </c>
      <c r="BY14" s="416"/>
      <c r="BZ14" s="314">
        <f>COUNTIF($B14:$BM17,BZ$2)</f>
        <v>0</v>
      </c>
    </row>
    <row r="15" spans="1:78" ht="18.75" x14ac:dyDescent="0.3">
      <c r="A15" s="352"/>
      <c r="B15" s="216"/>
      <c r="C15" s="219"/>
      <c r="D15" s="219"/>
      <c r="E15" s="219"/>
      <c r="F15" s="220"/>
      <c r="G15" s="216"/>
      <c r="H15" s="219"/>
      <c r="I15" s="219"/>
      <c r="J15" s="219"/>
      <c r="K15" s="218"/>
      <c r="L15" s="221"/>
      <c r="M15" s="219"/>
      <c r="N15" s="219"/>
      <c r="O15" s="219"/>
      <c r="P15" s="220"/>
      <c r="Q15" s="216"/>
      <c r="R15" s="219"/>
      <c r="S15" s="219"/>
      <c r="T15" s="219"/>
      <c r="U15" s="218"/>
      <c r="V15" s="221"/>
      <c r="W15" s="219"/>
      <c r="X15" s="217"/>
      <c r="Y15" s="218"/>
      <c r="Z15" s="216"/>
      <c r="AA15" s="219"/>
      <c r="AB15" s="219"/>
      <c r="AC15" s="218"/>
      <c r="AD15" s="216"/>
      <c r="AE15" s="217"/>
      <c r="AF15" s="219"/>
      <c r="AG15" s="220"/>
      <c r="AH15" s="216"/>
      <c r="AI15" s="219"/>
      <c r="AJ15" s="217"/>
      <c r="AK15" s="219"/>
      <c r="AL15" s="218"/>
      <c r="AM15" s="778"/>
      <c r="AN15" s="779"/>
      <c r="AO15" s="779"/>
      <c r="AP15" s="779"/>
      <c r="AQ15" s="780"/>
      <c r="AR15" s="216"/>
      <c r="AS15" s="219"/>
      <c r="AT15" s="219"/>
      <c r="AU15" s="217"/>
      <c r="AV15" s="218"/>
      <c r="AW15" s="221"/>
      <c r="AX15" s="217"/>
      <c r="AY15" s="726"/>
      <c r="AZ15" s="725"/>
      <c r="BA15" s="727"/>
      <c r="BB15" s="703"/>
      <c r="BC15" s="726"/>
      <c r="BD15" s="726"/>
      <c r="BE15" s="726"/>
      <c r="BF15" s="727"/>
      <c r="BG15" s="703"/>
      <c r="BH15" s="726"/>
      <c r="BI15" s="705"/>
      <c r="BJ15" s="705"/>
      <c r="BK15" s="706"/>
      <c r="BL15" s="707"/>
      <c r="BM15" s="706"/>
      <c r="BN15" s="356"/>
      <c r="BO15" s="360"/>
      <c r="BP15" s="340"/>
      <c r="BQ15" s="340"/>
      <c r="BR15" s="340"/>
      <c r="BS15" s="364"/>
      <c r="BT15" s="271">
        <f>BR14*BS14</f>
        <v>44.631578947368418</v>
      </c>
      <c r="BU15" s="271">
        <f>BT15/8.7</f>
        <v>5.1300665456745316</v>
      </c>
      <c r="BV15" s="271">
        <v>5</v>
      </c>
      <c r="BW15" s="340"/>
      <c r="BX15" s="344"/>
      <c r="BY15" s="416"/>
      <c r="BZ15" s="314"/>
    </row>
    <row r="16" spans="1:78" ht="18.75" x14ac:dyDescent="0.3">
      <c r="A16" s="353"/>
      <c r="B16" s="221"/>
      <c r="C16" s="219"/>
      <c r="D16" s="217"/>
      <c r="E16" s="217"/>
      <c r="F16" s="220"/>
      <c r="G16" s="221"/>
      <c r="H16" s="217"/>
      <c r="I16" s="217"/>
      <c r="J16" s="217"/>
      <c r="K16" s="220"/>
      <c r="L16" s="221"/>
      <c r="M16" s="219"/>
      <c r="N16" s="217"/>
      <c r="O16" s="217"/>
      <c r="P16" s="220"/>
      <c r="Q16" s="221"/>
      <c r="R16" s="217"/>
      <c r="S16" s="219"/>
      <c r="T16" s="217"/>
      <c r="U16" s="220"/>
      <c r="V16" s="221"/>
      <c r="W16" s="217"/>
      <c r="X16" s="217"/>
      <c r="Y16" s="220"/>
      <c r="Z16" s="221"/>
      <c r="AA16" s="217"/>
      <c r="AB16" s="217"/>
      <c r="AC16" s="220"/>
      <c r="AD16" s="221"/>
      <c r="AE16" s="217"/>
      <c r="AF16" s="217"/>
      <c r="AG16" s="220"/>
      <c r="AH16" s="221"/>
      <c r="AI16" s="217"/>
      <c r="AJ16" s="217"/>
      <c r="AK16" s="217"/>
      <c r="AL16" s="220"/>
      <c r="AM16" s="778"/>
      <c r="AN16" s="779"/>
      <c r="AO16" s="779"/>
      <c r="AP16" s="779"/>
      <c r="AQ16" s="780"/>
      <c r="AR16" s="221"/>
      <c r="AS16" s="217"/>
      <c r="AT16" s="217"/>
      <c r="AU16" s="217"/>
      <c r="AV16" s="220"/>
      <c r="AW16" s="221"/>
      <c r="AX16" s="217"/>
      <c r="AY16" s="725"/>
      <c r="AZ16" s="725"/>
      <c r="BA16" s="736"/>
      <c r="BB16" s="709"/>
      <c r="BC16" s="725"/>
      <c r="BD16" s="725"/>
      <c r="BE16" s="725"/>
      <c r="BF16" s="736"/>
      <c r="BG16" s="709"/>
      <c r="BH16" s="725"/>
      <c r="BI16" s="705"/>
      <c r="BJ16" s="705"/>
      <c r="BK16" s="706"/>
      <c r="BL16" s="707"/>
      <c r="BM16" s="706"/>
      <c r="BN16" s="357"/>
      <c r="BO16" s="361"/>
      <c r="BP16" s="341"/>
      <c r="BQ16" s="341"/>
      <c r="BR16" s="341"/>
      <c r="BS16" s="365"/>
      <c r="BT16" s="272"/>
      <c r="BU16" s="272"/>
      <c r="BV16" s="272"/>
      <c r="BW16" s="341"/>
      <c r="BX16" s="345"/>
      <c r="BY16" s="416"/>
      <c r="BZ16" s="314"/>
    </row>
    <row r="17" spans="1:78" ht="19.5" thickBot="1" x14ac:dyDescent="0.35">
      <c r="A17" s="354"/>
      <c r="B17" s="228"/>
      <c r="C17" s="229"/>
      <c r="D17" s="229"/>
      <c r="E17" s="229"/>
      <c r="F17" s="230"/>
      <c r="G17" s="228"/>
      <c r="H17" s="229"/>
      <c r="I17" s="229"/>
      <c r="J17" s="229"/>
      <c r="K17" s="230"/>
      <c r="L17" s="228"/>
      <c r="M17" s="229"/>
      <c r="N17" s="229"/>
      <c r="O17" s="229"/>
      <c r="P17" s="230"/>
      <c r="Q17" s="228"/>
      <c r="R17" s="229"/>
      <c r="S17" s="229"/>
      <c r="T17" s="229"/>
      <c r="U17" s="230"/>
      <c r="V17" s="228"/>
      <c r="W17" s="229"/>
      <c r="X17" s="229"/>
      <c r="Y17" s="230"/>
      <c r="Z17" s="228"/>
      <c r="AA17" s="229"/>
      <c r="AB17" s="229"/>
      <c r="AC17" s="230"/>
      <c r="AD17" s="228"/>
      <c r="AE17" s="229"/>
      <c r="AF17" s="229"/>
      <c r="AG17" s="230"/>
      <c r="AH17" s="228"/>
      <c r="AI17" s="229"/>
      <c r="AJ17" s="229"/>
      <c r="AK17" s="229"/>
      <c r="AL17" s="230"/>
      <c r="AM17" s="781"/>
      <c r="AN17" s="782"/>
      <c r="AO17" s="782"/>
      <c r="AP17" s="782"/>
      <c r="AQ17" s="783"/>
      <c r="AR17" s="228"/>
      <c r="AS17" s="229"/>
      <c r="AT17" s="229"/>
      <c r="AU17" s="229"/>
      <c r="AV17" s="230"/>
      <c r="AW17" s="228"/>
      <c r="AX17" s="229"/>
      <c r="AY17" s="731"/>
      <c r="AZ17" s="731"/>
      <c r="BA17" s="732"/>
      <c r="BB17" s="713"/>
      <c r="BC17" s="731"/>
      <c r="BD17" s="731"/>
      <c r="BE17" s="731"/>
      <c r="BF17" s="732"/>
      <c r="BG17" s="713"/>
      <c r="BH17" s="731"/>
      <c r="BI17" s="714"/>
      <c r="BJ17" s="714"/>
      <c r="BK17" s="715"/>
      <c r="BL17" s="716"/>
      <c r="BM17" s="715"/>
      <c r="BN17" s="358"/>
      <c r="BO17" s="362"/>
      <c r="BP17" s="342"/>
      <c r="BQ17" s="342"/>
      <c r="BR17" s="342"/>
      <c r="BS17" s="366"/>
      <c r="BT17" s="273"/>
      <c r="BU17" s="273"/>
      <c r="BV17" s="273"/>
      <c r="BW17" s="342"/>
      <c r="BX17" s="346"/>
      <c r="BY17" s="416"/>
      <c r="BZ17" s="314"/>
    </row>
    <row r="18" spans="1:78" ht="19.5" hidden="1" thickBot="1" x14ac:dyDescent="0.35">
      <c r="A18" s="293" t="s">
        <v>36</v>
      </c>
      <c r="B18" s="234"/>
      <c r="C18" s="235"/>
      <c r="D18" s="235"/>
      <c r="E18" s="235"/>
      <c r="F18" s="236"/>
      <c r="G18" s="234"/>
      <c r="H18" s="235"/>
      <c r="I18" s="235"/>
      <c r="J18" s="235"/>
      <c r="K18" s="236"/>
      <c r="L18" s="234"/>
      <c r="M18" s="235"/>
      <c r="N18" s="235"/>
      <c r="O18" s="235"/>
      <c r="P18" s="236"/>
      <c r="Q18" s="234"/>
      <c r="R18" s="235"/>
      <c r="S18" s="235"/>
      <c r="T18" s="235"/>
      <c r="U18" s="236"/>
      <c r="V18" s="234"/>
      <c r="W18" s="235"/>
      <c r="X18" s="235"/>
      <c r="Y18" s="236"/>
      <c r="Z18" s="234"/>
      <c r="AA18" s="235"/>
      <c r="AB18" s="235"/>
      <c r="AC18" s="236"/>
      <c r="AD18" s="234"/>
      <c r="AE18" s="235"/>
      <c r="AF18" s="235"/>
      <c r="AG18" s="236"/>
      <c r="AH18" s="234"/>
      <c r="AI18" s="235"/>
      <c r="AJ18" s="235"/>
      <c r="AK18" s="235"/>
      <c r="AL18" s="236"/>
      <c r="AM18" s="234"/>
      <c r="AN18" s="235"/>
      <c r="AO18" s="235"/>
      <c r="AP18" s="235"/>
      <c r="AQ18" s="236"/>
      <c r="AR18" s="234"/>
      <c r="AS18" s="235"/>
      <c r="AT18" s="235"/>
      <c r="AU18" s="235"/>
      <c r="AV18" s="236"/>
      <c r="AW18" s="234"/>
      <c r="AX18" s="235"/>
      <c r="AY18" s="720"/>
      <c r="AZ18" s="720"/>
      <c r="BA18" s="721"/>
      <c r="BB18" s="694"/>
      <c r="BC18" s="720"/>
      <c r="BD18" s="720"/>
      <c r="BE18" s="720"/>
      <c r="BF18" s="721"/>
      <c r="BG18" s="694"/>
      <c r="BH18" s="720"/>
      <c r="BI18" s="696"/>
      <c r="BJ18" s="696"/>
      <c r="BK18" s="697"/>
      <c r="BL18" s="698"/>
      <c r="BM18" s="697"/>
      <c r="BN18" s="298">
        <v>40</v>
      </c>
      <c r="BO18" s="302">
        <v>7</v>
      </c>
      <c r="BP18" s="306">
        <v>1</v>
      </c>
      <c r="BQ18" s="306">
        <v>7</v>
      </c>
      <c r="BR18" s="306"/>
      <c r="BS18" s="309">
        <f t="shared" ref="BS18" si="2">IF(BW18="ПМК",(BN18-4)/(BO18-1),BN18/BO18)</f>
        <v>5.7142857142857144</v>
      </c>
      <c r="BT18" s="263"/>
      <c r="BU18" s="263"/>
      <c r="BV18" s="263"/>
      <c r="BW18" s="306" t="s">
        <v>26</v>
      </c>
      <c r="BX18" s="348" t="s">
        <v>33</v>
      </c>
      <c r="BY18" s="416"/>
      <c r="BZ18" s="314">
        <f>COUNTIF($B18:$BM21,BZ$2)</f>
        <v>0</v>
      </c>
    </row>
    <row r="19" spans="1:78" ht="19.5" hidden="1" thickBot="1" x14ac:dyDescent="0.35">
      <c r="A19" s="294"/>
      <c r="B19" s="238"/>
      <c r="C19" s="239"/>
      <c r="D19" s="239"/>
      <c r="E19" s="239"/>
      <c r="F19" s="240"/>
      <c r="G19" s="238"/>
      <c r="H19" s="239"/>
      <c r="I19" s="239"/>
      <c r="J19" s="239"/>
      <c r="K19" s="240"/>
      <c r="L19" s="238"/>
      <c r="M19" s="239"/>
      <c r="N19" s="239"/>
      <c r="O19" s="239"/>
      <c r="P19" s="240"/>
      <c r="Q19" s="238"/>
      <c r="R19" s="239"/>
      <c r="S19" s="239"/>
      <c r="T19" s="239"/>
      <c r="U19" s="240"/>
      <c r="V19" s="238"/>
      <c r="W19" s="239"/>
      <c r="X19" s="239"/>
      <c r="Y19" s="240"/>
      <c r="Z19" s="238"/>
      <c r="AA19" s="239"/>
      <c r="AB19" s="239"/>
      <c r="AC19" s="240"/>
      <c r="AD19" s="238"/>
      <c r="AE19" s="239"/>
      <c r="AF19" s="239"/>
      <c r="AG19" s="240"/>
      <c r="AH19" s="238"/>
      <c r="AI19" s="239"/>
      <c r="AJ19" s="239"/>
      <c r="AK19" s="239"/>
      <c r="AL19" s="240"/>
      <c r="AM19" s="238"/>
      <c r="AN19" s="239"/>
      <c r="AO19" s="239"/>
      <c r="AP19" s="239"/>
      <c r="AQ19" s="240"/>
      <c r="AR19" s="238"/>
      <c r="AS19" s="239"/>
      <c r="AT19" s="239"/>
      <c r="AU19" s="239"/>
      <c r="AV19" s="240"/>
      <c r="AW19" s="238"/>
      <c r="AX19" s="239"/>
      <c r="AY19" s="726"/>
      <c r="AZ19" s="726"/>
      <c r="BA19" s="727"/>
      <c r="BB19" s="703"/>
      <c r="BC19" s="726"/>
      <c r="BD19" s="726"/>
      <c r="BE19" s="726"/>
      <c r="BF19" s="727"/>
      <c r="BG19" s="703"/>
      <c r="BH19" s="726"/>
      <c r="BI19" s="705"/>
      <c r="BJ19" s="705"/>
      <c r="BK19" s="706"/>
      <c r="BL19" s="707"/>
      <c r="BM19" s="706"/>
      <c r="BN19" s="298"/>
      <c r="BO19" s="302"/>
      <c r="BP19" s="306"/>
      <c r="BQ19" s="306"/>
      <c r="BR19" s="306"/>
      <c r="BS19" s="310"/>
      <c r="BT19" s="263"/>
      <c r="BU19" s="263"/>
      <c r="BV19" s="263"/>
      <c r="BW19" s="306"/>
      <c r="BX19" s="348"/>
      <c r="BY19" s="416"/>
      <c r="BZ19" s="314"/>
    </row>
    <row r="20" spans="1:78" ht="19.5" hidden="1" thickBot="1" x14ac:dyDescent="0.35">
      <c r="A20" s="295"/>
      <c r="B20" s="238"/>
      <c r="C20" s="241"/>
      <c r="D20" s="239"/>
      <c r="E20" s="239"/>
      <c r="F20" s="243"/>
      <c r="G20" s="238"/>
      <c r="H20" s="241"/>
      <c r="I20" s="239"/>
      <c r="J20" s="239"/>
      <c r="K20" s="243"/>
      <c r="L20" s="238"/>
      <c r="M20" s="241"/>
      <c r="N20" s="239"/>
      <c r="O20" s="239"/>
      <c r="P20" s="240"/>
      <c r="Q20" s="238"/>
      <c r="R20" s="241"/>
      <c r="S20" s="239"/>
      <c r="T20" s="239"/>
      <c r="U20" s="240"/>
      <c r="V20" s="238"/>
      <c r="W20" s="241"/>
      <c r="X20" s="239"/>
      <c r="Y20" s="240"/>
      <c r="Z20" s="242"/>
      <c r="AA20" s="239"/>
      <c r="AB20" s="241"/>
      <c r="AC20" s="240"/>
      <c r="AD20" s="238"/>
      <c r="AE20" s="241"/>
      <c r="AF20" s="239"/>
      <c r="AG20" s="243"/>
      <c r="AH20" s="238"/>
      <c r="AI20" s="239"/>
      <c r="AJ20" s="241"/>
      <c r="AK20" s="239"/>
      <c r="AL20" s="243"/>
      <c r="AM20" s="238"/>
      <c r="AN20" s="239"/>
      <c r="AO20" s="241"/>
      <c r="AP20" s="239"/>
      <c r="AQ20" s="243"/>
      <c r="AR20" s="242"/>
      <c r="AS20" s="241"/>
      <c r="AT20" s="239"/>
      <c r="AU20" s="241"/>
      <c r="AV20" s="240"/>
      <c r="AW20" s="242"/>
      <c r="AX20" s="241"/>
      <c r="AY20" s="726"/>
      <c r="AZ20" s="725"/>
      <c r="BA20" s="727"/>
      <c r="BB20" s="703"/>
      <c r="BC20" s="726"/>
      <c r="BD20" s="726"/>
      <c r="BE20" s="725"/>
      <c r="BF20" s="727"/>
      <c r="BG20" s="709"/>
      <c r="BH20" s="726"/>
      <c r="BI20" s="705"/>
      <c r="BJ20" s="705"/>
      <c r="BK20" s="706"/>
      <c r="BL20" s="707"/>
      <c r="BM20" s="706"/>
      <c r="BN20" s="299"/>
      <c r="BO20" s="303"/>
      <c r="BP20" s="307"/>
      <c r="BQ20" s="307"/>
      <c r="BR20" s="307"/>
      <c r="BS20" s="311"/>
      <c r="BT20" s="264"/>
      <c r="BU20" s="264"/>
      <c r="BV20" s="264"/>
      <c r="BW20" s="307"/>
      <c r="BX20" s="349"/>
      <c r="BY20" s="416"/>
      <c r="BZ20" s="314"/>
    </row>
    <row r="21" spans="1:78" ht="15.75" hidden="1" customHeight="1" thickBot="1" x14ac:dyDescent="0.35">
      <c r="A21" s="296"/>
      <c r="B21" s="244"/>
      <c r="C21" s="245"/>
      <c r="D21" s="245"/>
      <c r="E21" s="245"/>
      <c r="F21" s="246"/>
      <c r="G21" s="244"/>
      <c r="H21" s="245"/>
      <c r="I21" s="245"/>
      <c r="J21" s="245"/>
      <c r="K21" s="246"/>
      <c r="L21" s="244"/>
      <c r="M21" s="245"/>
      <c r="N21" s="245"/>
      <c r="O21" s="245"/>
      <c r="P21" s="246"/>
      <c r="Q21" s="244"/>
      <c r="R21" s="245"/>
      <c r="S21" s="245"/>
      <c r="T21" s="245"/>
      <c r="U21" s="246"/>
      <c r="V21" s="244"/>
      <c r="W21" s="245"/>
      <c r="X21" s="245"/>
      <c r="Y21" s="246"/>
      <c r="Z21" s="244"/>
      <c r="AA21" s="245"/>
      <c r="AB21" s="245"/>
      <c r="AC21" s="246"/>
      <c r="AD21" s="244"/>
      <c r="AE21" s="245"/>
      <c r="AF21" s="245"/>
      <c r="AG21" s="246"/>
      <c r="AH21" s="244"/>
      <c r="AI21" s="245"/>
      <c r="AJ21" s="245"/>
      <c r="AK21" s="245"/>
      <c r="AL21" s="246"/>
      <c r="AM21" s="244"/>
      <c r="AN21" s="245"/>
      <c r="AO21" s="245"/>
      <c r="AP21" s="245"/>
      <c r="AQ21" s="246"/>
      <c r="AR21" s="244"/>
      <c r="AS21" s="245"/>
      <c r="AT21" s="245"/>
      <c r="AU21" s="245"/>
      <c r="AV21" s="246"/>
      <c r="AW21" s="244"/>
      <c r="AX21" s="245"/>
      <c r="AY21" s="731"/>
      <c r="AZ21" s="731"/>
      <c r="BA21" s="732"/>
      <c r="BB21" s="713"/>
      <c r="BC21" s="731"/>
      <c r="BD21" s="731"/>
      <c r="BE21" s="731"/>
      <c r="BF21" s="732"/>
      <c r="BG21" s="713"/>
      <c r="BH21" s="731"/>
      <c r="BI21" s="714"/>
      <c r="BJ21" s="714"/>
      <c r="BK21" s="715"/>
      <c r="BL21" s="716"/>
      <c r="BM21" s="715"/>
      <c r="BN21" s="300"/>
      <c r="BO21" s="304"/>
      <c r="BP21" s="308"/>
      <c r="BQ21" s="308"/>
      <c r="BR21" s="308"/>
      <c r="BS21" s="312"/>
      <c r="BT21" s="265"/>
      <c r="BU21" s="265"/>
      <c r="BV21" s="265"/>
      <c r="BW21" s="308"/>
      <c r="BX21" s="350"/>
      <c r="BY21" s="416"/>
      <c r="BZ21" s="314"/>
    </row>
    <row r="22" spans="1:78" ht="15" hidden="1" customHeight="1" x14ac:dyDescent="0.35">
      <c r="A22" s="293" t="s">
        <v>73</v>
      </c>
      <c r="B22" s="234"/>
      <c r="C22" s="237"/>
      <c r="D22" s="237"/>
      <c r="E22" s="235"/>
      <c r="F22" s="236"/>
      <c r="G22" s="247"/>
      <c r="H22" s="237"/>
      <c r="I22" s="237"/>
      <c r="J22" s="235"/>
      <c r="K22" s="236"/>
      <c r="L22" s="234"/>
      <c r="M22" s="237"/>
      <c r="N22" s="237"/>
      <c r="O22" s="235"/>
      <c r="P22" s="236"/>
      <c r="Q22" s="234"/>
      <c r="R22" s="237"/>
      <c r="S22" s="237"/>
      <c r="T22" s="235"/>
      <c r="U22" s="236"/>
      <c r="V22" s="234"/>
      <c r="W22" s="237"/>
      <c r="X22" s="237"/>
      <c r="Y22" s="236"/>
      <c r="Z22" s="247"/>
      <c r="AA22" s="235"/>
      <c r="AB22" s="237"/>
      <c r="AC22" s="248"/>
      <c r="AD22" s="234"/>
      <c r="AE22" s="235"/>
      <c r="AF22" s="235"/>
      <c r="AG22" s="248"/>
      <c r="AH22" s="247"/>
      <c r="AI22" s="235"/>
      <c r="AJ22" s="235"/>
      <c r="AK22" s="235"/>
      <c r="AL22" s="248"/>
      <c r="AM22" s="247"/>
      <c r="AN22" s="235"/>
      <c r="AO22" s="235"/>
      <c r="AP22" s="235"/>
      <c r="AQ22" s="248"/>
      <c r="AR22" s="247"/>
      <c r="AS22" s="237"/>
      <c r="AT22" s="235"/>
      <c r="AU22" s="235"/>
      <c r="AV22" s="236"/>
      <c r="AW22" s="247"/>
      <c r="AX22" s="237"/>
      <c r="AY22" s="720"/>
      <c r="AZ22" s="720"/>
      <c r="BA22" s="721"/>
      <c r="BB22" s="718"/>
      <c r="BC22" s="719"/>
      <c r="BD22" s="720"/>
      <c r="BE22" s="720"/>
      <c r="BF22" s="721"/>
      <c r="BG22" s="718"/>
      <c r="BH22" s="719"/>
      <c r="BI22" s="696"/>
      <c r="BJ22" s="696"/>
      <c r="BK22" s="697"/>
      <c r="BL22" s="698"/>
      <c r="BM22" s="697"/>
      <c r="BN22" s="422">
        <v>40</v>
      </c>
      <c r="BO22" s="301">
        <v>7</v>
      </c>
      <c r="BP22" s="305">
        <v>1</v>
      </c>
      <c r="BQ22" s="305">
        <v>7</v>
      </c>
      <c r="BR22" s="305"/>
      <c r="BS22" s="309">
        <f t="shared" ref="BS22" si="3">IF(BW22="ПМК",(BN22-4)/(BO22-1),BN22/BO22)</f>
        <v>6</v>
      </c>
      <c r="BT22" s="262"/>
      <c r="BU22" s="262"/>
      <c r="BV22" s="262"/>
      <c r="BW22" s="305" t="s">
        <v>53</v>
      </c>
      <c r="BX22" s="347" t="s">
        <v>33</v>
      </c>
      <c r="BY22" s="416"/>
      <c r="BZ22" s="314">
        <f>COUNTIF($B22:$BM25,BZ$2)</f>
        <v>0</v>
      </c>
    </row>
    <row r="23" spans="1:78" ht="15" hidden="1" customHeight="1" x14ac:dyDescent="0.35">
      <c r="A23" s="294"/>
      <c r="B23" s="238"/>
      <c r="C23" s="241"/>
      <c r="D23" s="241"/>
      <c r="E23" s="239"/>
      <c r="F23" s="240"/>
      <c r="G23" s="242"/>
      <c r="H23" s="241"/>
      <c r="I23" s="241"/>
      <c r="J23" s="239"/>
      <c r="K23" s="240"/>
      <c r="L23" s="238"/>
      <c r="M23" s="241"/>
      <c r="N23" s="241"/>
      <c r="O23" s="239"/>
      <c r="P23" s="240"/>
      <c r="Q23" s="238"/>
      <c r="R23" s="241"/>
      <c r="S23" s="241"/>
      <c r="T23" s="239"/>
      <c r="U23" s="240"/>
      <c r="V23" s="238"/>
      <c r="W23" s="241"/>
      <c r="X23" s="241"/>
      <c r="Y23" s="240"/>
      <c r="Z23" s="242"/>
      <c r="AA23" s="239"/>
      <c r="AB23" s="241"/>
      <c r="AC23" s="243"/>
      <c r="AD23" s="238"/>
      <c r="AE23" s="239"/>
      <c r="AF23" s="239"/>
      <c r="AG23" s="243"/>
      <c r="AH23" s="242"/>
      <c r="AI23" s="239"/>
      <c r="AJ23" s="239"/>
      <c r="AK23" s="239"/>
      <c r="AL23" s="243"/>
      <c r="AM23" s="242"/>
      <c r="AN23" s="239"/>
      <c r="AO23" s="239"/>
      <c r="AP23" s="239"/>
      <c r="AQ23" s="243"/>
      <c r="AR23" s="242"/>
      <c r="AS23" s="241"/>
      <c r="AT23" s="239"/>
      <c r="AU23" s="239"/>
      <c r="AV23" s="240"/>
      <c r="AW23" s="242"/>
      <c r="AX23" s="241"/>
      <c r="AY23" s="726"/>
      <c r="AZ23" s="726"/>
      <c r="BA23" s="727"/>
      <c r="BB23" s="709"/>
      <c r="BC23" s="725"/>
      <c r="BD23" s="726"/>
      <c r="BE23" s="726"/>
      <c r="BF23" s="727"/>
      <c r="BG23" s="709"/>
      <c r="BH23" s="725"/>
      <c r="BI23" s="705"/>
      <c r="BJ23" s="705"/>
      <c r="BK23" s="706"/>
      <c r="BL23" s="707"/>
      <c r="BM23" s="706"/>
      <c r="BN23" s="423"/>
      <c r="BO23" s="302"/>
      <c r="BP23" s="306"/>
      <c r="BQ23" s="306"/>
      <c r="BR23" s="306"/>
      <c r="BS23" s="310"/>
      <c r="BT23" s="263"/>
      <c r="BU23" s="263"/>
      <c r="BV23" s="263"/>
      <c r="BW23" s="306"/>
      <c r="BX23" s="348"/>
      <c r="BY23" s="416"/>
      <c r="BZ23" s="314"/>
    </row>
    <row r="24" spans="1:78" ht="19.5" hidden="1" thickBot="1" x14ac:dyDescent="0.35">
      <c r="A24" s="295"/>
      <c r="B24" s="242"/>
      <c r="C24" s="241"/>
      <c r="D24" s="241"/>
      <c r="E24" s="239"/>
      <c r="F24" s="240"/>
      <c r="G24" s="242"/>
      <c r="H24" s="241"/>
      <c r="I24" s="241"/>
      <c r="J24" s="239"/>
      <c r="K24" s="240"/>
      <c r="L24" s="242"/>
      <c r="M24" s="241"/>
      <c r="N24" s="241"/>
      <c r="O24" s="239"/>
      <c r="P24" s="240"/>
      <c r="Q24" s="242"/>
      <c r="R24" s="241"/>
      <c r="S24" s="241"/>
      <c r="T24" s="239"/>
      <c r="U24" s="240"/>
      <c r="V24" s="242"/>
      <c r="W24" s="241"/>
      <c r="X24" s="241"/>
      <c r="Y24" s="240"/>
      <c r="Z24" s="242"/>
      <c r="AA24" s="241"/>
      <c r="AB24" s="241"/>
      <c r="AC24" s="243"/>
      <c r="AD24" s="238"/>
      <c r="AE24" s="239"/>
      <c r="AF24" s="241"/>
      <c r="AG24" s="243"/>
      <c r="AH24" s="242"/>
      <c r="AI24" s="239"/>
      <c r="AJ24" s="239"/>
      <c r="AK24" s="241"/>
      <c r="AL24" s="243"/>
      <c r="AM24" s="242"/>
      <c r="AN24" s="239"/>
      <c r="AO24" s="239"/>
      <c r="AP24" s="241"/>
      <c r="AQ24" s="243"/>
      <c r="AR24" s="242"/>
      <c r="AS24" s="241"/>
      <c r="AT24" s="239"/>
      <c r="AU24" s="239"/>
      <c r="AV24" s="243"/>
      <c r="AW24" s="242"/>
      <c r="AX24" s="241"/>
      <c r="AY24" s="726"/>
      <c r="AZ24" s="726"/>
      <c r="BA24" s="736"/>
      <c r="BB24" s="709"/>
      <c r="BC24" s="725"/>
      <c r="BD24" s="726"/>
      <c r="BE24" s="726"/>
      <c r="BF24" s="736"/>
      <c r="BG24" s="709"/>
      <c r="BH24" s="725"/>
      <c r="BI24" s="705"/>
      <c r="BJ24" s="705"/>
      <c r="BK24" s="706"/>
      <c r="BL24" s="707"/>
      <c r="BM24" s="706"/>
      <c r="BN24" s="424"/>
      <c r="BO24" s="303"/>
      <c r="BP24" s="307"/>
      <c r="BQ24" s="307"/>
      <c r="BR24" s="307"/>
      <c r="BS24" s="311"/>
      <c r="BT24" s="264"/>
      <c r="BU24" s="264"/>
      <c r="BV24" s="264"/>
      <c r="BW24" s="307"/>
      <c r="BX24" s="349"/>
      <c r="BY24" s="416"/>
      <c r="BZ24" s="314"/>
    </row>
    <row r="25" spans="1:78" ht="19.5" hidden="1" thickBot="1" x14ac:dyDescent="0.35">
      <c r="A25" s="296"/>
      <c r="B25" s="244"/>
      <c r="C25" s="245"/>
      <c r="D25" s="245"/>
      <c r="E25" s="245"/>
      <c r="F25" s="246"/>
      <c r="G25" s="244"/>
      <c r="H25" s="245"/>
      <c r="I25" s="245"/>
      <c r="J25" s="245"/>
      <c r="K25" s="246"/>
      <c r="L25" s="244"/>
      <c r="M25" s="245"/>
      <c r="N25" s="245"/>
      <c r="O25" s="245"/>
      <c r="P25" s="246"/>
      <c r="Q25" s="244"/>
      <c r="R25" s="245"/>
      <c r="S25" s="245"/>
      <c r="T25" s="245"/>
      <c r="U25" s="246"/>
      <c r="V25" s="244"/>
      <c r="W25" s="245"/>
      <c r="X25" s="245"/>
      <c r="Y25" s="246"/>
      <c r="Z25" s="244"/>
      <c r="AA25" s="245"/>
      <c r="AB25" s="245"/>
      <c r="AC25" s="246"/>
      <c r="AD25" s="244"/>
      <c r="AE25" s="245"/>
      <c r="AF25" s="245"/>
      <c r="AG25" s="246"/>
      <c r="AH25" s="244"/>
      <c r="AI25" s="245"/>
      <c r="AJ25" s="245"/>
      <c r="AK25" s="245"/>
      <c r="AL25" s="246"/>
      <c r="AM25" s="244"/>
      <c r="AN25" s="245"/>
      <c r="AO25" s="245"/>
      <c r="AP25" s="245"/>
      <c r="AQ25" s="246"/>
      <c r="AR25" s="244"/>
      <c r="AS25" s="245"/>
      <c r="AT25" s="245"/>
      <c r="AU25" s="245"/>
      <c r="AV25" s="246"/>
      <c r="AW25" s="244"/>
      <c r="AX25" s="245"/>
      <c r="AY25" s="731"/>
      <c r="AZ25" s="731"/>
      <c r="BA25" s="732"/>
      <c r="BB25" s="713"/>
      <c r="BC25" s="731"/>
      <c r="BD25" s="731"/>
      <c r="BE25" s="731"/>
      <c r="BF25" s="732"/>
      <c r="BG25" s="713"/>
      <c r="BH25" s="731"/>
      <c r="BI25" s="714"/>
      <c r="BJ25" s="714"/>
      <c r="BK25" s="715"/>
      <c r="BL25" s="716"/>
      <c r="BM25" s="715"/>
      <c r="BN25" s="425"/>
      <c r="BO25" s="304"/>
      <c r="BP25" s="308"/>
      <c r="BQ25" s="308"/>
      <c r="BR25" s="308"/>
      <c r="BS25" s="312"/>
      <c r="BT25" s="265"/>
      <c r="BU25" s="265"/>
      <c r="BV25" s="265"/>
      <c r="BW25" s="308"/>
      <c r="BX25" s="350"/>
      <c r="BY25" s="416"/>
      <c r="BZ25" s="314"/>
    </row>
    <row r="26" spans="1:78" ht="19.5" hidden="1" thickBot="1" x14ac:dyDescent="0.35">
      <c r="A26" s="293" t="s">
        <v>23</v>
      </c>
      <c r="B26" s="234"/>
      <c r="C26" s="235"/>
      <c r="D26" s="235"/>
      <c r="E26" s="235"/>
      <c r="F26" s="236"/>
      <c r="G26" s="234"/>
      <c r="H26" s="235"/>
      <c r="I26" s="235"/>
      <c r="J26" s="235"/>
      <c r="K26" s="236"/>
      <c r="L26" s="234"/>
      <c r="M26" s="235"/>
      <c r="N26" s="235"/>
      <c r="O26" s="235"/>
      <c r="P26" s="236"/>
      <c r="Q26" s="234"/>
      <c r="R26" s="235"/>
      <c r="S26" s="235"/>
      <c r="T26" s="235"/>
      <c r="U26" s="236"/>
      <c r="V26" s="234"/>
      <c r="W26" s="235"/>
      <c r="X26" s="235"/>
      <c r="Y26" s="236"/>
      <c r="Z26" s="234"/>
      <c r="AA26" s="235"/>
      <c r="AB26" s="235"/>
      <c r="AC26" s="248"/>
      <c r="AD26" s="234"/>
      <c r="AE26" s="235"/>
      <c r="AF26" s="235"/>
      <c r="AG26" s="236"/>
      <c r="AH26" s="247"/>
      <c r="AI26" s="235"/>
      <c r="AJ26" s="235"/>
      <c r="AK26" s="235"/>
      <c r="AL26" s="236"/>
      <c r="AM26" s="234"/>
      <c r="AN26" s="235"/>
      <c r="AO26" s="235"/>
      <c r="AP26" s="235"/>
      <c r="AQ26" s="236"/>
      <c r="AR26" s="234"/>
      <c r="AS26" s="235"/>
      <c r="AT26" s="235"/>
      <c r="AU26" s="235"/>
      <c r="AV26" s="248"/>
      <c r="AW26" s="234"/>
      <c r="AX26" s="235"/>
      <c r="AY26" s="720"/>
      <c r="AZ26" s="720"/>
      <c r="BA26" s="721"/>
      <c r="BB26" s="694"/>
      <c r="BC26" s="720"/>
      <c r="BD26" s="720"/>
      <c r="BE26" s="720"/>
      <c r="BF26" s="721"/>
      <c r="BG26" s="694"/>
      <c r="BH26" s="719"/>
      <c r="BI26" s="696"/>
      <c r="BJ26" s="696"/>
      <c r="BK26" s="697"/>
      <c r="BL26" s="698"/>
      <c r="BM26" s="697"/>
      <c r="BN26" s="297">
        <v>40</v>
      </c>
      <c r="BO26" s="301">
        <v>7</v>
      </c>
      <c r="BP26" s="305">
        <v>1</v>
      </c>
      <c r="BQ26" s="305">
        <v>7</v>
      </c>
      <c r="BR26" s="305"/>
      <c r="BS26" s="309">
        <f t="shared" ref="BS26" si="4">IF(BW26="ПМК",(BN26-4)/(BO26-1),BN26/BO26)</f>
        <v>6</v>
      </c>
      <c r="BT26" s="262"/>
      <c r="BU26" s="262"/>
      <c r="BV26" s="262"/>
      <c r="BW26" s="305" t="s">
        <v>53</v>
      </c>
      <c r="BX26" s="347" t="s">
        <v>33</v>
      </c>
      <c r="BY26" s="416"/>
      <c r="BZ26" s="314">
        <f>COUNTIF($B26:$BM29,BZ$2)</f>
        <v>0</v>
      </c>
    </row>
    <row r="27" spans="1:78" ht="19.5" hidden="1" thickBot="1" x14ac:dyDescent="0.35">
      <c r="A27" s="294"/>
      <c r="B27" s="238"/>
      <c r="C27" s="239"/>
      <c r="D27" s="239"/>
      <c r="E27" s="239"/>
      <c r="F27" s="240"/>
      <c r="G27" s="238"/>
      <c r="H27" s="239"/>
      <c r="I27" s="239"/>
      <c r="J27" s="239"/>
      <c r="K27" s="240"/>
      <c r="L27" s="238"/>
      <c r="M27" s="239"/>
      <c r="N27" s="239"/>
      <c r="O27" s="239"/>
      <c r="P27" s="240"/>
      <c r="Q27" s="238"/>
      <c r="R27" s="239"/>
      <c r="S27" s="239"/>
      <c r="T27" s="239"/>
      <c r="U27" s="240"/>
      <c r="V27" s="238"/>
      <c r="W27" s="239"/>
      <c r="X27" s="239"/>
      <c r="Y27" s="240"/>
      <c r="Z27" s="238"/>
      <c r="AA27" s="239"/>
      <c r="AB27" s="239"/>
      <c r="AC27" s="243"/>
      <c r="AD27" s="238"/>
      <c r="AE27" s="239"/>
      <c r="AF27" s="239"/>
      <c r="AG27" s="240"/>
      <c r="AH27" s="242"/>
      <c r="AI27" s="239"/>
      <c r="AJ27" s="239"/>
      <c r="AK27" s="239"/>
      <c r="AL27" s="240"/>
      <c r="AM27" s="238"/>
      <c r="AN27" s="239"/>
      <c r="AO27" s="239"/>
      <c r="AP27" s="239"/>
      <c r="AQ27" s="240"/>
      <c r="AR27" s="238"/>
      <c r="AS27" s="239"/>
      <c r="AT27" s="239"/>
      <c r="AU27" s="239"/>
      <c r="AV27" s="243"/>
      <c r="AW27" s="238"/>
      <c r="AX27" s="239"/>
      <c r="AY27" s="726"/>
      <c r="AZ27" s="726"/>
      <c r="BA27" s="727"/>
      <c r="BB27" s="703"/>
      <c r="BC27" s="726"/>
      <c r="BD27" s="726"/>
      <c r="BE27" s="726"/>
      <c r="BF27" s="727"/>
      <c r="BG27" s="703"/>
      <c r="BH27" s="725"/>
      <c r="BI27" s="705"/>
      <c r="BJ27" s="705"/>
      <c r="BK27" s="706"/>
      <c r="BL27" s="707"/>
      <c r="BM27" s="706"/>
      <c r="BN27" s="298"/>
      <c r="BO27" s="302"/>
      <c r="BP27" s="306"/>
      <c r="BQ27" s="306"/>
      <c r="BR27" s="306"/>
      <c r="BS27" s="310"/>
      <c r="BT27" s="263"/>
      <c r="BU27" s="263"/>
      <c r="BV27" s="263"/>
      <c r="BW27" s="306"/>
      <c r="BX27" s="348"/>
      <c r="BY27" s="416"/>
      <c r="BZ27" s="314"/>
    </row>
    <row r="28" spans="1:78" ht="19.5" hidden="1" thickBot="1" x14ac:dyDescent="0.35">
      <c r="A28" s="295"/>
      <c r="B28" s="242"/>
      <c r="C28" s="241"/>
      <c r="D28" s="241"/>
      <c r="E28" s="241"/>
      <c r="F28" s="240"/>
      <c r="G28" s="238"/>
      <c r="H28" s="239"/>
      <c r="I28" s="241"/>
      <c r="J28" s="241"/>
      <c r="K28" s="243"/>
      <c r="L28" s="242"/>
      <c r="M28" s="241"/>
      <c r="N28" s="241"/>
      <c r="O28" s="241"/>
      <c r="P28" s="240"/>
      <c r="Q28" s="238"/>
      <c r="R28" s="239"/>
      <c r="S28" s="241"/>
      <c r="T28" s="241"/>
      <c r="U28" s="240"/>
      <c r="V28" s="238"/>
      <c r="W28" s="239"/>
      <c r="X28" s="241"/>
      <c r="Y28" s="243"/>
      <c r="Z28" s="238"/>
      <c r="AA28" s="239"/>
      <c r="AB28" s="239"/>
      <c r="AC28" s="243"/>
      <c r="AD28" s="242"/>
      <c r="AE28" s="239"/>
      <c r="AF28" s="239"/>
      <c r="AG28" s="240"/>
      <c r="AH28" s="242"/>
      <c r="AI28" s="241"/>
      <c r="AJ28" s="239"/>
      <c r="AK28" s="239"/>
      <c r="AL28" s="240"/>
      <c r="AM28" s="242"/>
      <c r="AN28" s="241"/>
      <c r="AO28" s="241"/>
      <c r="AP28" s="239"/>
      <c r="AQ28" s="240"/>
      <c r="AR28" s="238"/>
      <c r="AS28" s="239"/>
      <c r="AT28" s="241"/>
      <c r="AU28" s="239"/>
      <c r="AV28" s="243"/>
      <c r="AW28" s="238"/>
      <c r="AX28" s="239"/>
      <c r="AY28" s="725"/>
      <c r="AZ28" s="726"/>
      <c r="BA28" s="727"/>
      <c r="BB28" s="709"/>
      <c r="BC28" s="725"/>
      <c r="BD28" s="725"/>
      <c r="BE28" s="725"/>
      <c r="BF28" s="727"/>
      <c r="BG28" s="703"/>
      <c r="BH28" s="725"/>
      <c r="BI28" s="705"/>
      <c r="BJ28" s="705"/>
      <c r="BK28" s="706"/>
      <c r="BL28" s="707"/>
      <c r="BM28" s="706"/>
      <c r="BN28" s="299"/>
      <c r="BO28" s="303"/>
      <c r="BP28" s="307"/>
      <c r="BQ28" s="307"/>
      <c r="BR28" s="307"/>
      <c r="BS28" s="311"/>
      <c r="BT28" s="264"/>
      <c r="BU28" s="264"/>
      <c r="BV28" s="264"/>
      <c r="BW28" s="307"/>
      <c r="BX28" s="349"/>
      <c r="BY28" s="416"/>
      <c r="BZ28" s="314"/>
    </row>
    <row r="29" spans="1:78" ht="19.5" hidden="1" thickBot="1" x14ac:dyDescent="0.35">
      <c r="A29" s="296"/>
      <c r="B29" s="244"/>
      <c r="C29" s="245"/>
      <c r="D29" s="245"/>
      <c r="E29" s="245"/>
      <c r="F29" s="246"/>
      <c r="G29" s="244"/>
      <c r="H29" s="245"/>
      <c r="I29" s="245"/>
      <c r="J29" s="245"/>
      <c r="K29" s="246"/>
      <c r="L29" s="244"/>
      <c r="M29" s="245"/>
      <c r="N29" s="245"/>
      <c r="O29" s="245"/>
      <c r="P29" s="246"/>
      <c r="Q29" s="244"/>
      <c r="R29" s="245"/>
      <c r="S29" s="245"/>
      <c r="T29" s="245"/>
      <c r="U29" s="246"/>
      <c r="V29" s="244"/>
      <c r="W29" s="245"/>
      <c r="X29" s="245"/>
      <c r="Y29" s="246"/>
      <c r="Z29" s="244"/>
      <c r="AA29" s="245"/>
      <c r="AB29" s="245"/>
      <c r="AC29" s="246"/>
      <c r="AD29" s="244"/>
      <c r="AE29" s="245"/>
      <c r="AF29" s="245"/>
      <c r="AG29" s="246"/>
      <c r="AH29" s="244"/>
      <c r="AI29" s="245"/>
      <c r="AJ29" s="245"/>
      <c r="AK29" s="245"/>
      <c r="AL29" s="246"/>
      <c r="AM29" s="244"/>
      <c r="AN29" s="245"/>
      <c r="AO29" s="245"/>
      <c r="AP29" s="245"/>
      <c r="AQ29" s="246"/>
      <c r="AR29" s="244"/>
      <c r="AS29" s="245"/>
      <c r="AT29" s="245"/>
      <c r="AU29" s="245"/>
      <c r="AV29" s="246"/>
      <c r="AW29" s="244"/>
      <c r="AX29" s="245"/>
      <c r="AY29" s="731"/>
      <c r="AZ29" s="731"/>
      <c r="BA29" s="732"/>
      <c r="BB29" s="713"/>
      <c r="BC29" s="731"/>
      <c r="BD29" s="731"/>
      <c r="BE29" s="731"/>
      <c r="BF29" s="732"/>
      <c r="BG29" s="713"/>
      <c r="BH29" s="731"/>
      <c r="BI29" s="714"/>
      <c r="BJ29" s="714"/>
      <c r="BK29" s="715"/>
      <c r="BL29" s="716"/>
      <c r="BM29" s="715"/>
      <c r="BN29" s="300"/>
      <c r="BO29" s="304"/>
      <c r="BP29" s="308"/>
      <c r="BQ29" s="308"/>
      <c r="BR29" s="308"/>
      <c r="BS29" s="312"/>
      <c r="BT29" s="265"/>
      <c r="BU29" s="265"/>
      <c r="BV29" s="265"/>
      <c r="BW29" s="308"/>
      <c r="BX29" s="350"/>
      <c r="BY29" s="416"/>
      <c r="BZ29" s="314"/>
    </row>
    <row r="30" spans="1:78" ht="18.75" x14ac:dyDescent="0.3">
      <c r="A30" s="351" t="s">
        <v>70</v>
      </c>
      <c r="B30" s="205"/>
      <c r="C30" s="206"/>
      <c r="D30" s="206"/>
      <c r="E30" s="206"/>
      <c r="F30" s="207"/>
      <c r="G30" s="205"/>
      <c r="H30" s="206"/>
      <c r="I30" s="206"/>
      <c r="J30" s="206"/>
      <c r="K30" s="207"/>
      <c r="L30" s="205"/>
      <c r="M30" s="206"/>
      <c r="N30" s="752"/>
      <c r="O30" s="755" t="s">
        <v>128</v>
      </c>
      <c r="P30" s="746"/>
      <c r="Q30" s="746"/>
      <c r="R30" s="746"/>
      <c r="S30" s="746"/>
      <c r="T30" s="746"/>
      <c r="U30" s="747"/>
      <c r="V30" s="205"/>
      <c r="W30" s="206"/>
      <c r="X30" s="206"/>
      <c r="Y30" s="207"/>
      <c r="Z30" s="205"/>
      <c r="AA30" s="206"/>
      <c r="AB30" s="206"/>
      <c r="AC30" s="207"/>
      <c r="AD30" s="205"/>
      <c r="AE30" s="206"/>
      <c r="AF30" s="206"/>
      <c r="AG30" s="207"/>
      <c r="AH30" s="210"/>
      <c r="AI30" s="206"/>
      <c r="AJ30" s="206"/>
      <c r="AK30" s="206"/>
      <c r="AL30" s="207"/>
      <c r="AM30" s="205"/>
      <c r="AN30" s="206"/>
      <c r="AO30" s="206"/>
      <c r="AP30" s="206"/>
      <c r="AQ30" s="207"/>
      <c r="AR30" s="205"/>
      <c r="AS30" s="206"/>
      <c r="AT30" s="206"/>
      <c r="AU30" s="206"/>
      <c r="AV30" s="207"/>
      <c r="AW30" s="205"/>
      <c r="AX30" s="206"/>
      <c r="AY30" s="720"/>
      <c r="AZ30" s="720"/>
      <c r="BA30" s="721"/>
      <c r="BB30" s="694"/>
      <c r="BC30" s="720"/>
      <c r="BD30" s="720"/>
      <c r="BE30" s="720"/>
      <c r="BF30" s="721"/>
      <c r="BG30" s="694"/>
      <c r="BH30" s="720"/>
      <c r="BI30" s="696"/>
      <c r="BJ30" s="696"/>
      <c r="BK30" s="697"/>
      <c r="BL30" s="698"/>
      <c r="BM30" s="697"/>
      <c r="BN30" s="355">
        <v>60</v>
      </c>
      <c r="BO30" s="359">
        <v>11</v>
      </c>
      <c r="BP30" s="339">
        <v>2</v>
      </c>
      <c r="BQ30" s="339"/>
      <c r="BR30" s="339">
        <v>11</v>
      </c>
      <c r="BS30" s="363">
        <f t="shared" ref="BS30" si="5">IF(BW30="ПМК",(BN30-4)/(BO30-1),BN30/BO30)</f>
        <v>5.4545454545454541</v>
      </c>
      <c r="BT30" s="270"/>
      <c r="BU30" s="270"/>
      <c r="BV30" s="270"/>
      <c r="BW30" s="339" t="s">
        <v>26</v>
      </c>
      <c r="BX30" s="343" t="s">
        <v>33</v>
      </c>
      <c r="BY30" s="416"/>
      <c r="BZ30" s="314">
        <f>COUNTIF($B30:$BM33,BZ$2)</f>
        <v>0</v>
      </c>
    </row>
    <row r="31" spans="1:78" ht="18.75" x14ac:dyDescent="0.3">
      <c r="A31" s="352"/>
      <c r="B31" s="216"/>
      <c r="C31" s="219"/>
      <c r="D31" s="219"/>
      <c r="E31" s="219"/>
      <c r="F31" s="218"/>
      <c r="G31" s="216"/>
      <c r="H31" s="219"/>
      <c r="I31" s="219"/>
      <c r="J31" s="219"/>
      <c r="K31" s="218"/>
      <c r="L31" s="216"/>
      <c r="M31" s="219"/>
      <c r="N31" s="753"/>
      <c r="O31" s="756"/>
      <c r="P31" s="748"/>
      <c r="Q31" s="748"/>
      <c r="R31" s="748"/>
      <c r="S31" s="748"/>
      <c r="T31" s="748"/>
      <c r="U31" s="749"/>
      <c r="V31" s="216"/>
      <c r="W31" s="219"/>
      <c r="X31" s="219"/>
      <c r="Y31" s="218"/>
      <c r="Z31" s="216"/>
      <c r="AA31" s="219"/>
      <c r="AB31" s="219"/>
      <c r="AC31" s="218"/>
      <c r="AD31" s="216"/>
      <c r="AE31" s="219"/>
      <c r="AF31" s="219"/>
      <c r="AG31" s="218"/>
      <c r="AH31" s="221"/>
      <c r="AI31" s="219"/>
      <c r="AJ31" s="219"/>
      <c r="AK31" s="219"/>
      <c r="AL31" s="218"/>
      <c r="AM31" s="216"/>
      <c r="AN31" s="219"/>
      <c r="AO31" s="219"/>
      <c r="AP31" s="219"/>
      <c r="AQ31" s="218"/>
      <c r="AR31" s="216"/>
      <c r="AS31" s="219"/>
      <c r="AT31" s="219"/>
      <c r="AU31" s="219"/>
      <c r="AV31" s="218"/>
      <c r="AW31" s="216"/>
      <c r="AX31" s="219"/>
      <c r="AY31" s="726"/>
      <c r="AZ31" s="726"/>
      <c r="BA31" s="727"/>
      <c r="BB31" s="703"/>
      <c r="BC31" s="726"/>
      <c r="BD31" s="726"/>
      <c r="BE31" s="726"/>
      <c r="BF31" s="727"/>
      <c r="BG31" s="703"/>
      <c r="BH31" s="726"/>
      <c r="BI31" s="705"/>
      <c r="BJ31" s="705"/>
      <c r="BK31" s="706"/>
      <c r="BL31" s="707"/>
      <c r="BM31" s="706"/>
      <c r="BN31" s="356"/>
      <c r="BO31" s="360"/>
      <c r="BP31" s="340"/>
      <c r="BQ31" s="340"/>
      <c r="BR31" s="340"/>
      <c r="BS31" s="364"/>
      <c r="BT31" s="271">
        <f>BR30*BS30</f>
        <v>59.999999999999993</v>
      </c>
      <c r="BU31" s="271">
        <f>BT31/8.7</f>
        <v>6.8965517241379306</v>
      </c>
      <c r="BV31" s="271">
        <v>7</v>
      </c>
      <c r="BW31" s="340"/>
      <c r="BX31" s="344"/>
      <c r="BY31" s="416"/>
      <c r="BZ31" s="314"/>
    </row>
    <row r="32" spans="1:78" ht="18.75" x14ac:dyDescent="0.3">
      <c r="A32" s="353"/>
      <c r="B32" s="221"/>
      <c r="C32" s="219"/>
      <c r="D32" s="217"/>
      <c r="E32" s="217"/>
      <c r="F32" s="220"/>
      <c r="G32" s="221"/>
      <c r="H32" s="219"/>
      <c r="I32" s="217"/>
      <c r="J32" s="217"/>
      <c r="K32" s="220"/>
      <c r="L32" s="216"/>
      <c r="M32" s="219"/>
      <c r="N32" s="753"/>
      <c r="O32" s="756"/>
      <c r="P32" s="748"/>
      <c r="Q32" s="748"/>
      <c r="R32" s="748"/>
      <c r="S32" s="748"/>
      <c r="T32" s="748"/>
      <c r="U32" s="749"/>
      <c r="V32" s="216"/>
      <c r="W32" s="217"/>
      <c r="X32" s="217"/>
      <c r="Y32" s="218"/>
      <c r="Z32" s="221"/>
      <c r="AA32" s="217"/>
      <c r="AB32" s="217"/>
      <c r="AC32" s="218"/>
      <c r="AD32" s="221"/>
      <c r="AE32" s="217"/>
      <c r="AF32" s="217"/>
      <c r="AG32" s="218"/>
      <c r="AH32" s="221"/>
      <c r="AI32" s="217"/>
      <c r="AJ32" s="217"/>
      <c r="AK32" s="217"/>
      <c r="AL32" s="220"/>
      <c r="AM32" s="221"/>
      <c r="AN32" s="217"/>
      <c r="AO32" s="219"/>
      <c r="AP32" s="217"/>
      <c r="AQ32" s="218"/>
      <c r="AR32" s="216"/>
      <c r="AS32" s="219"/>
      <c r="AT32" s="217"/>
      <c r="AU32" s="217"/>
      <c r="AV32" s="220"/>
      <c r="AW32" s="216"/>
      <c r="AX32" s="219"/>
      <c r="AY32" s="725"/>
      <c r="AZ32" s="725"/>
      <c r="BA32" s="736"/>
      <c r="BB32" s="709"/>
      <c r="BC32" s="725"/>
      <c r="BD32" s="725"/>
      <c r="BE32" s="726"/>
      <c r="BF32" s="736"/>
      <c r="BG32" s="703"/>
      <c r="BH32" s="725"/>
      <c r="BI32" s="705"/>
      <c r="BJ32" s="705"/>
      <c r="BK32" s="706"/>
      <c r="BL32" s="707"/>
      <c r="BM32" s="706"/>
      <c r="BN32" s="357"/>
      <c r="BO32" s="361"/>
      <c r="BP32" s="341"/>
      <c r="BQ32" s="341"/>
      <c r="BR32" s="341"/>
      <c r="BS32" s="365"/>
      <c r="BT32" s="272"/>
      <c r="BU32" s="272"/>
      <c r="BV32" s="272"/>
      <c r="BW32" s="341"/>
      <c r="BX32" s="345"/>
      <c r="BY32" s="416"/>
      <c r="BZ32" s="314"/>
    </row>
    <row r="33" spans="1:78" ht="19.5" thickBot="1" x14ac:dyDescent="0.35">
      <c r="A33" s="354"/>
      <c r="B33" s="228"/>
      <c r="C33" s="229"/>
      <c r="D33" s="229"/>
      <c r="E33" s="229"/>
      <c r="F33" s="230"/>
      <c r="G33" s="228"/>
      <c r="H33" s="229"/>
      <c r="I33" s="229"/>
      <c r="J33" s="229"/>
      <c r="K33" s="230"/>
      <c r="L33" s="228"/>
      <c r="M33" s="229"/>
      <c r="N33" s="754"/>
      <c r="O33" s="757"/>
      <c r="P33" s="750"/>
      <c r="Q33" s="750"/>
      <c r="R33" s="750"/>
      <c r="S33" s="750"/>
      <c r="T33" s="750"/>
      <c r="U33" s="751"/>
      <c r="V33" s="228"/>
      <c r="W33" s="229"/>
      <c r="X33" s="229"/>
      <c r="Y33" s="230"/>
      <c r="Z33" s="228"/>
      <c r="AA33" s="229"/>
      <c r="AB33" s="229"/>
      <c r="AC33" s="230"/>
      <c r="AD33" s="228"/>
      <c r="AE33" s="229"/>
      <c r="AF33" s="229"/>
      <c r="AG33" s="230"/>
      <c r="AH33" s="228"/>
      <c r="AI33" s="229"/>
      <c r="AJ33" s="229"/>
      <c r="AK33" s="229"/>
      <c r="AL33" s="230"/>
      <c r="AM33" s="228"/>
      <c r="AN33" s="229"/>
      <c r="AO33" s="229"/>
      <c r="AP33" s="229"/>
      <c r="AQ33" s="230"/>
      <c r="AR33" s="228"/>
      <c r="AS33" s="229"/>
      <c r="AT33" s="229"/>
      <c r="AU33" s="229"/>
      <c r="AV33" s="230"/>
      <c r="AW33" s="228"/>
      <c r="AX33" s="229"/>
      <c r="AY33" s="731"/>
      <c r="AZ33" s="731"/>
      <c r="BA33" s="732"/>
      <c r="BB33" s="713"/>
      <c r="BC33" s="731"/>
      <c r="BD33" s="731"/>
      <c r="BE33" s="731"/>
      <c r="BF33" s="732"/>
      <c r="BG33" s="713"/>
      <c r="BH33" s="731"/>
      <c r="BI33" s="714"/>
      <c r="BJ33" s="714"/>
      <c r="BK33" s="715"/>
      <c r="BL33" s="716"/>
      <c r="BM33" s="715"/>
      <c r="BN33" s="358"/>
      <c r="BO33" s="362"/>
      <c r="BP33" s="342"/>
      <c r="BQ33" s="342"/>
      <c r="BR33" s="342"/>
      <c r="BS33" s="366"/>
      <c r="BT33" s="273"/>
      <c r="BU33" s="273"/>
      <c r="BV33" s="273"/>
      <c r="BW33" s="342"/>
      <c r="BX33" s="346"/>
      <c r="BY33" s="416"/>
      <c r="BZ33" s="314"/>
    </row>
    <row r="34" spans="1:78" ht="18.75" x14ac:dyDescent="0.3">
      <c r="A34" s="367" t="s">
        <v>71</v>
      </c>
      <c r="B34" s="210"/>
      <c r="C34" s="206"/>
      <c r="D34" s="206"/>
      <c r="E34" s="206"/>
      <c r="F34" s="207"/>
      <c r="G34" s="742"/>
      <c r="H34" s="645" t="s">
        <v>128</v>
      </c>
      <c r="I34" s="646"/>
      <c r="J34" s="646"/>
      <c r="K34" s="646"/>
      <c r="L34" s="646"/>
      <c r="M34" s="646"/>
      <c r="N34" s="647"/>
      <c r="O34" s="739"/>
      <c r="P34" s="207"/>
      <c r="Q34" s="205"/>
      <c r="R34" s="206"/>
      <c r="S34" s="206"/>
      <c r="T34" s="208"/>
      <c r="U34" s="207"/>
      <c r="V34" s="205"/>
      <c r="W34" s="206"/>
      <c r="X34" s="208"/>
      <c r="Y34" s="209"/>
      <c r="Z34" s="205"/>
      <c r="AA34" s="206"/>
      <c r="AB34" s="206"/>
      <c r="AC34" s="207"/>
      <c r="AD34" s="210"/>
      <c r="AE34" s="206"/>
      <c r="AF34" s="208"/>
      <c r="AG34" s="207"/>
      <c r="AH34" s="210"/>
      <c r="AI34" s="208"/>
      <c r="AJ34" s="206"/>
      <c r="AK34" s="206"/>
      <c r="AL34" s="207"/>
      <c r="AM34" s="205"/>
      <c r="AN34" s="208"/>
      <c r="AO34" s="206"/>
      <c r="AP34" s="206"/>
      <c r="AQ34" s="207"/>
      <c r="AR34" s="205"/>
      <c r="AS34" s="206"/>
      <c r="AT34" s="208"/>
      <c r="AU34" s="206"/>
      <c r="AV34" s="209"/>
      <c r="AW34" s="205"/>
      <c r="AX34" s="206"/>
      <c r="AY34" s="719"/>
      <c r="AZ34" s="720"/>
      <c r="BA34" s="721"/>
      <c r="BB34" s="694"/>
      <c r="BC34" s="720"/>
      <c r="BD34" s="719"/>
      <c r="BE34" s="720"/>
      <c r="BF34" s="721"/>
      <c r="BG34" s="694"/>
      <c r="BH34" s="719"/>
      <c r="BI34" s="696"/>
      <c r="BJ34" s="696"/>
      <c r="BK34" s="697"/>
      <c r="BL34" s="698"/>
      <c r="BM34" s="697"/>
      <c r="BN34" s="355">
        <v>60</v>
      </c>
      <c r="BO34" s="359">
        <v>11</v>
      </c>
      <c r="BP34" s="339">
        <v>2</v>
      </c>
      <c r="BQ34" s="339"/>
      <c r="BR34" s="339">
        <v>11</v>
      </c>
      <c r="BS34" s="363">
        <f t="shared" ref="BS34" si="6">IF(BW34="ПМК",(BN34-4)/(BO34-1),BN34/BO34)</f>
        <v>5.4545454545454541</v>
      </c>
      <c r="BT34" s="270"/>
      <c r="BU34" s="270"/>
      <c r="BV34" s="270"/>
      <c r="BW34" s="339" t="s">
        <v>26</v>
      </c>
      <c r="BX34" s="343" t="s">
        <v>33</v>
      </c>
      <c r="BY34" s="416"/>
      <c r="BZ34" s="314">
        <f>COUNTIF($B34:$BM37,BZ$2)</f>
        <v>0</v>
      </c>
    </row>
    <row r="35" spans="1:78" ht="18.75" x14ac:dyDescent="0.3">
      <c r="A35" s="368"/>
      <c r="B35" s="221"/>
      <c r="C35" s="219"/>
      <c r="D35" s="219"/>
      <c r="E35" s="219"/>
      <c r="F35" s="218"/>
      <c r="G35" s="743"/>
      <c r="H35" s="648"/>
      <c r="I35" s="649"/>
      <c r="J35" s="649"/>
      <c r="K35" s="649"/>
      <c r="L35" s="649"/>
      <c r="M35" s="649"/>
      <c r="N35" s="650"/>
      <c r="O35" s="740"/>
      <c r="P35" s="218"/>
      <c r="Q35" s="216"/>
      <c r="R35" s="219"/>
      <c r="S35" s="219"/>
      <c r="T35" s="217"/>
      <c r="U35" s="218"/>
      <c r="V35" s="216"/>
      <c r="W35" s="219"/>
      <c r="X35" s="217"/>
      <c r="Y35" s="220"/>
      <c r="Z35" s="216"/>
      <c r="AA35" s="219"/>
      <c r="AB35" s="219"/>
      <c r="AC35" s="218"/>
      <c r="AD35" s="221"/>
      <c r="AE35" s="219"/>
      <c r="AF35" s="217"/>
      <c r="AG35" s="218"/>
      <c r="AH35" s="221"/>
      <c r="AI35" s="217"/>
      <c r="AJ35" s="219"/>
      <c r="AK35" s="219"/>
      <c r="AL35" s="218"/>
      <c r="AM35" s="216"/>
      <c r="AN35" s="217"/>
      <c r="AO35" s="219"/>
      <c r="AP35" s="219"/>
      <c r="AQ35" s="218"/>
      <c r="AR35" s="216"/>
      <c r="AS35" s="219"/>
      <c r="AT35" s="217"/>
      <c r="AU35" s="219"/>
      <c r="AV35" s="220"/>
      <c r="AW35" s="216"/>
      <c r="AX35" s="219"/>
      <c r="AY35" s="725"/>
      <c r="AZ35" s="726"/>
      <c r="BA35" s="727"/>
      <c r="BB35" s="703"/>
      <c r="BC35" s="726"/>
      <c r="BD35" s="725"/>
      <c r="BE35" s="726"/>
      <c r="BF35" s="727"/>
      <c r="BG35" s="703"/>
      <c r="BH35" s="725"/>
      <c r="BI35" s="705"/>
      <c r="BJ35" s="705"/>
      <c r="BK35" s="706"/>
      <c r="BL35" s="707"/>
      <c r="BM35" s="706"/>
      <c r="BN35" s="356"/>
      <c r="BO35" s="360"/>
      <c r="BP35" s="340"/>
      <c r="BQ35" s="340"/>
      <c r="BR35" s="340"/>
      <c r="BS35" s="364"/>
      <c r="BT35" s="271">
        <f>BR34*BS34</f>
        <v>59.999999999999993</v>
      </c>
      <c r="BU35" s="271">
        <f>BT35/8.7</f>
        <v>6.8965517241379306</v>
      </c>
      <c r="BV35" s="271">
        <v>7</v>
      </c>
      <c r="BW35" s="340"/>
      <c r="BX35" s="344"/>
      <c r="BY35" s="416"/>
      <c r="BZ35" s="314"/>
    </row>
    <row r="36" spans="1:78" ht="18.75" x14ac:dyDescent="0.3">
      <c r="A36" s="368"/>
      <c r="B36" s="221"/>
      <c r="C36" s="217"/>
      <c r="D36" s="217"/>
      <c r="E36" s="217"/>
      <c r="F36" s="220"/>
      <c r="G36" s="744"/>
      <c r="H36" s="648"/>
      <c r="I36" s="649"/>
      <c r="J36" s="649"/>
      <c r="K36" s="649"/>
      <c r="L36" s="649"/>
      <c r="M36" s="649"/>
      <c r="N36" s="650"/>
      <c r="O36" s="740"/>
      <c r="P36" s="220"/>
      <c r="Q36" s="221"/>
      <c r="R36" s="219"/>
      <c r="S36" s="217"/>
      <c r="T36" s="217"/>
      <c r="U36" s="220"/>
      <c r="V36" s="221"/>
      <c r="W36" s="219"/>
      <c r="X36" s="217"/>
      <c r="Y36" s="220"/>
      <c r="Z36" s="216"/>
      <c r="AA36" s="217"/>
      <c r="AB36" s="217"/>
      <c r="AC36" s="218"/>
      <c r="AD36" s="221"/>
      <c r="AE36" s="217"/>
      <c r="AF36" s="217"/>
      <c r="AG36" s="220"/>
      <c r="AH36" s="221"/>
      <c r="AI36" s="217"/>
      <c r="AJ36" s="219"/>
      <c r="AK36" s="217"/>
      <c r="AL36" s="220"/>
      <c r="AM36" s="216"/>
      <c r="AN36" s="217"/>
      <c r="AO36" s="217"/>
      <c r="AP36" s="217"/>
      <c r="AQ36" s="220"/>
      <c r="AR36" s="221"/>
      <c r="AS36" s="217"/>
      <c r="AT36" s="217"/>
      <c r="AU36" s="217"/>
      <c r="AV36" s="220"/>
      <c r="AW36" s="221"/>
      <c r="AX36" s="217"/>
      <c r="AY36" s="725"/>
      <c r="AZ36" s="726"/>
      <c r="BA36" s="736"/>
      <c r="BB36" s="703"/>
      <c r="BC36" s="726"/>
      <c r="BD36" s="725"/>
      <c r="BE36" s="725"/>
      <c r="BF36" s="736"/>
      <c r="BG36" s="709"/>
      <c r="BH36" s="725"/>
      <c r="BI36" s="705"/>
      <c r="BJ36" s="705"/>
      <c r="BK36" s="706"/>
      <c r="BL36" s="707"/>
      <c r="BM36" s="706"/>
      <c r="BN36" s="357"/>
      <c r="BO36" s="361"/>
      <c r="BP36" s="341"/>
      <c r="BQ36" s="341"/>
      <c r="BR36" s="341"/>
      <c r="BS36" s="365"/>
      <c r="BT36" s="272"/>
      <c r="BU36" s="272"/>
      <c r="BV36" s="272"/>
      <c r="BW36" s="341"/>
      <c r="BX36" s="345"/>
      <c r="BY36" s="416"/>
      <c r="BZ36" s="314"/>
    </row>
    <row r="37" spans="1:78" ht="19.5" thickBot="1" x14ac:dyDescent="0.35">
      <c r="A37" s="369"/>
      <c r="B37" s="228"/>
      <c r="C37" s="229"/>
      <c r="D37" s="229"/>
      <c r="E37" s="229"/>
      <c r="F37" s="230"/>
      <c r="G37" s="745"/>
      <c r="H37" s="651"/>
      <c r="I37" s="652"/>
      <c r="J37" s="652"/>
      <c r="K37" s="652"/>
      <c r="L37" s="652"/>
      <c r="M37" s="652"/>
      <c r="N37" s="653"/>
      <c r="O37" s="741"/>
      <c r="P37" s="230"/>
      <c r="Q37" s="228"/>
      <c r="R37" s="229"/>
      <c r="S37" s="229"/>
      <c r="T37" s="229"/>
      <c r="U37" s="230"/>
      <c r="V37" s="228"/>
      <c r="W37" s="229"/>
      <c r="X37" s="229"/>
      <c r="Y37" s="230"/>
      <c r="Z37" s="228"/>
      <c r="AA37" s="229"/>
      <c r="AB37" s="229"/>
      <c r="AC37" s="230"/>
      <c r="AD37" s="228"/>
      <c r="AE37" s="229"/>
      <c r="AF37" s="229"/>
      <c r="AG37" s="230"/>
      <c r="AH37" s="228"/>
      <c r="AI37" s="229"/>
      <c r="AJ37" s="229"/>
      <c r="AK37" s="229"/>
      <c r="AL37" s="230"/>
      <c r="AM37" s="228"/>
      <c r="AN37" s="229"/>
      <c r="AO37" s="229"/>
      <c r="AP37" s="229"/>
      <c r="AQ37" s="230"/>
      <c r="AR37" s="228"/>
      <c r="AS37" s="229"/>
      <c r="AT37" s="229"/>
      <c r="AU37" s="229"/>
      <c r="AV37" s="230"/>
      <c r="AW37" s="228"/>
      <c r="AX37" s="229"/>
      <c r="AY37" s="731"/>
      <c r="AZ37" s="731"/>
      <c r="BA37" s="732"/>
      <c r="BB37" s="713"/>
      <c r="BC37" s="731"/>
      <c r="BD37" s="731"/>
      <c r="BE37" s="731"/>
      <c r="BF37" s="732"/>
      <c r="BG37" s="713"/>
      <c r="BH37" s="731"/>
      <c r="BI37" s="714"/>
      <c r="BJ37" s="714"/>
      <c r="BK37" s="715"/>
      <c r="BL37" s="716"/>
      <c r="BM37" s="715"/>
      <c r="BN37" s="358"/>
      <c r="BO37" s="362"/>
      <c r="BP37" s="342"/>
      <c r="BQ37" s="342"/>
      <c r="BR37" s="342"/>
      <c r="BS37" s="366"/>
      <c r="BT37" s="273"/>
      <c r="BU37" s="273"/>
      <c r="BV37" s="273"/>
      <c r="BW37" s="342"/>
      <c r="BX37" s="346"/>
      <c r="BY37" s="416"/>
      <c r="BZ37" s="314"/>
    </row>
    <row r="38" spans="1:78" ht="18.75" x14ac:dyDescent="0.3">
      <c r="A38" s="367" t="s">
        <v>72</v>
      </c>
      <c r="B38" s="205"/>
      <c r="C38" s="206"/>
      <c r="D38" s="206"/>
      <c r="E38" s="206"/>
      <c r="F38" s="207"/>
      <c r="G38" s="205"/>
      <c r="H38" s="206"/>
      <c r="I38" s="206"/>
      <c r="J38" s="206"/>
      <c r="K38" s="207"/>
      <c r="L38" s="210"/>
      <c r="M38" s="208"/>
      <c r="N38" s="206"/>
      <c r="O38" s="206"/>
      <c r="P38" s="207"/>
      <c r="Q38" s="205"/>
      <c r="R38" s="208"/>
      <c r="S38" s="206"/>
      <c r="T38" s="206"/>
      <c r="U38" s="207"/>
      <c r="V38" s="672" t="s">
        <v>128</v>
      </c>
      <c r="W38" s="673"/>
      <c r="X38" s="673"/>
      <c r="Y38" s="673"/>
      <c r="Z38" s="673"/>
      <c r="AA38" s="673"/>
      <c r="AB38" s="674"/>
      <c r="AC38" s="758"/>
      <c r="AD38" s="205"/>
      <c r="AE38" s="206"/>
      <c r="AF38" s="206"/>
      <c r="AG38" s="207"/>
      <c r="AH38" s="210"/>
      <c r="AI38" s="206"/>
      <c r="AJ38" s="206"/>
      <c r="AK38" s="206"/>
      <c r="AL38" s="207"/>
      <c r="AM38" s="205"/>
      <c r="AN38" s="206"/>
      <c r="AO38" s="206"/>
      <c r="AP38" s="208"/>
      <c r="AQ38" s="209"/>
      <c r="AR38" s="210"/>
      <c r="AS38" s="208"/>
      <c r="AT38" s="206"/>
      <c r="AU38" s="206"/>
      <c r="AV38" s="207"/>
      <c r="AW38" s="205"/>
      <c r="AX38" s="206"/>
      <c r="AY38" s="720"/>
      <c r="AZ38" s="720"/>
      <c r="BA38" s="721"/>
      <c r="BB38" s="694"/>
      <c r="BC38" s="720"/>
      <c r="BD38" s="720"/>
      <c r="BE38" s="720"/>
      <c r="BF38" s="737"/>
      <c r="BG38" s="718"/>
      <c r="BH38" s="720"/>
      <c r="BI38" s="696"/>
      <c r="BJ38" s="696"/>
      <c r="BK38" s="697"/>
      <c r="BL38" s="698"/>
      <c r="BM38" s="697"/>
      <c r="BN38" s="355">
        <v>60</v>
      </c>
      <c r="BO38" s="359">
        <v>11</v>
      </c>
      <c r="BP38" s="339">
        <v>2</v>
      </c>
      <c r="BQ38" s="339"/>
      <c r="BR38" s="339">
        <v>11</v>
      </c>
      <c r="BS38" s="363">
        <f t="shared" ref="BS38" si="7">IF(BW38="ПМК",(BN38-4)/(BO38-1),BN38/BO38)</f>
        <v>5.4545454545454541</v>
      </c>
      <c r="BT38" s="270"/>
      <c r="BU38" s="270"/>
      <c r="BV38" s="270"/>
      <c r="BW38" s="339" t="s">
        <v>26</v>
      </c>
      <c r="BX38" s="343" t="s">
        <v>34</v>
      </c>
      <c r="BY38" s="416"/>
      <c r="BZ38" s="314">
        <f>COUNTIF($B38:$BM41,BZ$2)</f>
        <v>0</v>
      </c>
    </row>
    <row r="39" spans="1:78" ht="18.75" x14ac:dyDescent="0.3">
      <c r="A39" s="368"/>
      <c r="B39" s="216"/>
      <c r="C39" s="219"/>
      <c r="D39" s="219"/>
      <c r="E39" s="219"/>
      <c r="F39" s="218"/>
      <c r="G39" s="216"/>
      <c r="H39" s="219"/>
      <c r="I39" s="219"/>
      <c r="J39" s="219"/>
      <c r="K39" s="218"/>
      <c r="L39" s="221"/>
      <c r="M39" s="217"/>
      <c r="N39" s="219"/>
      <c r="O39" s="219"/>
      <c r="P39" s="218"/>
      <c r="Q39" s="216"/>
      <c r="R39" s="217"/>
      <c r="S39" s="219"/>
      <c r="T39" s="219"/>
      <c r="U39" s="218"/>
      <c r="V39" s="675"/>
      <c r="W39" s="676"/>
      <c r="X39" s="676"/>
      <c r="Y39" s="676"/>
      <c r="Z39" s="676"/>
      <c r="AA39" s="676"/>
      <c r="AB39" s="677"/>
      <c r="AC39" s="759"/>
      <c r="AD39" s="216"/>
      <c r="AE39" s="219"/>
      <c r="AF39" s="219"/>
      <c r="AG39" s="218"/>
      <c r="AH39" s="221"/>
      <c r="AI39" s="219"/>
      <c r="AJ39" s="219"/>
      <c r="AK39" s="219"/>
      <c r="AL39" s="218"/>
      <c r="AM39" s="216"/>
      <c r="AN39" s="219"/>
      <c r="AO39" s="219"/>
      <c r="AP39" s="217"/>
      <c r="AQ39" s="220"/>
      <c r="AR39" s="221"/>
      <c r="AS39" s="217"/>
      <c r="AT39" s="219"/>
      <c r="AU39" s="219"/>
      <c r="AV39" s="218"/>
      <c r="AW39" s="216"/>
      <c r="AX39" s="219"/>
      <c r="AY39" s="726"/>
      <c r="AZ39" s="726"/>
      <c r="BA39" s="727"/>
      <c r="BB39" s="703"/>
      <c r="BC39" s="726"/>
      <c r="BD39" s="726"/>
      <c r="BE39" s="726"/>
      <c r="BF39" s="736"/>
      <c r="BG39" s="709"/>
      <c r="BH39" s="726"/>
      <c r="BI39" s="705"/>
      <c r="BJ39" s="705"/>
      <c r="BK39" s="706"/>
      <c r="BL39" s="707"/>
      <c r="BM39" s="706"/>
      <c r="BN39" s="356"/>
      <c r="BO39" s="360"/>
      <c r="BP39" s="340"/>
      <c r="BQ39" s="340"/>
      <c r="BR39" s="340"/>
      <c r="BS39" s="364"/>
      <c r="BT39" s="271">
        <f>BR38*BS38</f>
        <v>59.999999999999993</v>
      </c>
      <c r="BU39" s="271">
        <f>BT39/8.7</f>
        <v>6.8965517241379306</v>
      </c>
      <c r="BV39" s="271">
        <v>7</v>
      </c>
      <c r="BW39" s="340"/>
      <c r="BX39" s="344"/>
      <c r="BY39" s="416"/>
      <c r="BZ39" s="314"/>
    </row>
    <row r="40" spans="1:78" ht="18.75" x14ac:dyDescent="0.3">
      <c r="A40" s="368"/>
      <c r="B40" s="221"/>
      <c r="C40" s="217"/>
      <c r="D40" s="217"/>
      <c r="E40" s="217"/>
      <c r="F40" s="220"/>
      <c r="G40" s="216"/>
      <c r="H40" s="217"/>
      <c r="I40" s="219"/>
      <c r="J40" s="217"/>
      <c r="K40" s="220"/>
      <c r="L40" s="221"/>
      <c r="M40" s="217"/>
      <c r="N40" s="217"/>
      <c r="O40" s="217"/>
      <c r="P40" s="220"/>
      <c r="Q40" s="221"/>
      <c r="R40" s="217"/>
      <c r="S40" s="217"/>
      <c r="T40" s="217"/>
      <c r="U40" s="218"/>
      <c r="V40" s="675"/>
      <c r="W40" s="676"/>
      <c r="X40" s="676"/>
      <c r="Y40" s="676"/>
      <c r="Z40" s="676"/>
      <c r="AA40" s="676"/>
      <c r="AB40" s="677"/>
      <c r="AC40" s="760"/>
      <c r="AD40" s="221"/>
      <c r="AE40" s="219"/>
      <c r="AF40" s="217"/>
      <c r="AG40" s="220"/>
      <c r="AH40" s="221"/>
      <c r="AI40" s="219"/>
      <c r="AJ40" s="219"/>
      <c r="AK40" s="217"/>
      <c r="AL40" s="220"/>
      <c r="AM40" s="221"/>
      <c r="AN40" s="217"/>
      <c r="AO40" s="219"/>
      <c r="AP40" s="217"/>
      <c r="AQ40" s="220"/>
      <c r="AR40" s="221"/>
      <c r="AS40" s="217"/>
      <c r="AT40" s="217"/>
      <c r="AU40" s="219"/>
      <c r="AV40" s="220"/>
      <c r="AW40" s="221"/>
      <c r="AX40" s="217"/>
      <c r="AY40" s="726"/>
      <c r="AZ40" s="726"/>
      <c r="BA40" s="736"/>
      <c r="BB40" s="709"/>
      <c r="BC40" s="725"/>
      <c r="BD40" s="725"/>
      <c r="BE40" s="726"/>
      <c r="BF40" s="736"/>
      <c r="BG40" s="709"/>
      <c r="BH40" s="725"/>
      <c r="BI40" s="705"/>
      <c r="BJ40" s="705"/>
      <c r="BK40" s="706"/>
      <c r="BL40" s="707"/>
      <c r="BM40" s="706"/>
      <c r="BN40" s="357"/>
      <c r="BO40" s="361"/>
      <c r="BP40" s="341"/>
      <c r="BQ40" s="341"/>
      <c r="BR40" s="341"/>
      <c r="BS40" s="365"/>
      <c r="BT40" s="272"/>
      <c r="BU40" s="272"/>
      <c r="BV40" s="272"/>
      <c r="BW40" s="341"/>
      <c r="BX40" s="345"/>
      <c r="BY40" s="416"/>
      <c r="BZ40" s="314"/>
    </row>
    <row r="41" spans="1:78" ht="19.5" thickBot="1" x14ac:dyDescent="0.35">
      <c r="A41" s="369"/>
      <c r="B41" s="228"/>
      <c r="C41" s="229"/>
      <c r="D41" s="229"/>
      <c r="E41" s="229"/>
      <c r="F41" s="230"/>
      <c r="G41" s="228"/>
      <c r="H41" s="229"/>
      <c r="I41" s="229"/>
      <c r="J41" s="229"/>
      <c r="K41" s="230"/>
      <c r="L41" s="228"/>
      <c r="M41" s="229"/>
      <c r="N41" s="229"/>
      <c r="O41" s="229"/>
      <c r="P41" s="230"/>
      <c r="Q41" s="228"/>
      <c r="R41" s="229"/>
      <c r="S41" s="229"/>
      <c r="T41" s="229"/>
      <c r="U41" s="230"/>
      <c r="V41" s="678"/>
      <c r="W41" s="679"/>
      <c r="X41" s="679"/>
      <c r="Y41" s="679"/>
      <c r="Z41" s="679"/>
      <c r="AA41" s="679"/>
      <c r="AB41" s="680"/>
      <c r="AC41" s="761"/>
      <c r="AD41" s="228"/>
      <c r="AE41" s="229"/>
      <c r="AF41" s="229"/>
      <c r="AG41" s="230"/>
      <c r="AH41" s="228"/>
      <c r="AI41" s="229"/>
      <c r="AJ41" s="229"/>
      <c r="AK41" s="229"/>
      <c r="AL41" s="230"/>
      <c r="AM41" s="228"/>
      <c r="AN41" s="229"/>
      <c r="AO41" s="229"/>
      <c r="AP41" s="229"/>
      <c r="AQ41" s="230"/>
      <c r="AR41" s="228"/>
      <c r="AS41" s="229"/>
      <c r="AT41" s="229"/>
      <c r="AU41" s="229"/>
      <c r="AV41" s="230"/>
      <c r="AW41" s="228"/>
      <c r="AX41" s="229"/>
      <c r="AY41" s="731"/>
      <c r="AZ41" s="731"/>
      <c r="BA41" s="732"/>
      <c r="BB41" s="713"/>
      <c r="BC41" s="731"/>
      <c r="BD41" s="731"/>
      <c r="BE41" s="731"/>
      <c r="BF41" s="732"/>
      <c r="BG41" s="713"/>
      <c r="BH41" s="731"/>
      <c r="BI41" s="714"/>
      <c r="BJ41" s="714"/>
      <c r="BK41" s="715"/>
      <c r="BL41" s="716"/>
      <c r="BM41" s="715"/>
      <c r="BN41" s="358"/>
      <c r="BO41" s="362"/>
      <c r="BP41" s="342"/>
      <c r="BQ41" s="342"/>
      <c r="BR41" s="342"/>
      <c r="BS41" s="366"/>
      <c r="BT41" s="273"/>
      <c r="BU41" s="273"/>
      <c r="BV41" s="273"/>
      <c r="BW41" s="342"/>
      <c r="BX41" s="346"/>
      <c r="BY41" s="416"/>
      <c r="BZ41" s="314"/>
    </row>
    <row r="42" spans="1:78" ht="15" hidden="1" customHeight="1" x14ac:dyDescent="0.35">
      <c r="A42" s="293" t="s">
        <v>69</v>
      </c>
      <c r="B42" s="247"/>
      <c r="C42" s="237"/>
      <c r="D42" s="237"/>
      <c r="E42" s="237"/>
      <c r="F42" s="248"/>
      <c r="G42" s="247"/>
      <c r="H42" s="237"/>
      <c r="I42" s="237"/>
      <c r="J42" s="237"/>
      <c r="K42" s="248"/>
      <c r="L42" s="247"/>
      <c r="M42" s="237"/>
      <c r="N42" s="237"/>
      <c r="O42" s="237"/>
      <c r="P42" s="248"/>
      <c r="Q42" s="247"/>
      <c r="R42" s="237"/>
      <c r="S42" s="237"/>
      <c r="T42" s="237"/>
      <c r="U42" s="248"/>
      <c r="V42" s="247"/>
      <c r="W42" s="237"/>
      <c r="X42" s="237"/>
      <c r="Y42" s="248"/>
      <c r="Z42" s="247"/>
      <c r="AA42" s="237"/>
      <c r="AB42" s="237"/>
      <c r="AC42" s="248"/>
      <c r="AD42" s="247"/>
      <c r="AE42" s="237"/>
      <c r="AF42" s="237"/>
      <c r="AG42" s="248"/>
      <c r="AH42" s="247"/>
      <c r="AI42" s="237"/>
      <c r="AJ42" s="237"/>
      <c r="AK42" s="235"/>
      <c r="AL42" s="248"/>
      <c r="AM42" s="247"/>
      <c r="AN42" s="237"/>
      <c r="AO42" s="237"/>
      <c r="AP42" s="237"/>
      <c r="AQ42" s="248"/>
      <c r="AR42" s="247"/>
      <c r="AS42" s="237"/>
      <c r="AT42" s="237"/>
      <c r="AU42" s="237"/>
      <c r="AV42" s="248"/>
      <c r="AW42" s="247"/>
      <c r="AX42" s="237"/>
      <c r="AY42" s="719"/>
      <c r="AZ42" s="719"/>
      <c r="BA42" s="737"/>
      <c r="BB42" s="718"/>
      <c r="BC42" s="719"/>
      <c r="BD42" s="719"/>
      <c r="BE42" s="719"/>
      <c r="BF42" s="737"/>
      <c r="BG42" s="718"/>
      <c r="BH42" s="719"/>
      <c r="BI42" s="696"/>
      <c r="BJ42" s="696"/>
      <c r="BK42" s="697"/>
      <c r="BL42" s="698"/>
      <c r="BM42" s="697"/>
      <c r="BN42" s="297">
        <v>40</v>
      </c>
      <c r="BO42" s="301">
        <v>7</v>
      </c>
      <c r="BP42" s="305">
        <v>1</v>
      </c>
      <c r="BQ42" s="305">
        <v>7</v>
      </c>
      <c r="BR42" s="305"/>
      <c r="BS42" s="309">
        <f t="shared" ref="BS42" si="8">IF(BW42="ПМК",(BN42-4)/(BO42-1),BN42/BO42)</f>
        <v>5.7142857142857144</v>
      </c>
      <c r="BT42" s="262"/>
      <c r="BU42" s="262"/>
      <c r="BV42" s="262"/>
      <c r="BW42" s="305" t="s">
        <v>26</v>
      </c>
      <c r="BX42" s="347" t="s">
        <v>34</v>
      </c>
      <c r="BY42" s="416"/>
      <c r="BZ42" s="314">
        <f>COUNTIF($B42:$BM45,BZ$2)</f>
        <v>0</v>
      </c>
    </row>
    <row r="43" spans="1:78" ht="15" hidden="1" customHeight="1" x14ac:dyDescent="0.35">
      <c r="A43" s="294"/>
      <c r="B43" s="242"/>
      <c r="C43" s="241"/>
      <c r="D43" s="241"/>
      <c r="E43" s="241"/>
      <c r="F43" s="243"/>
      <c r="G43" s="242"/>
      <c r="H43" s="241"/>
      <c r="I43" s="241"/>
      <c r="J43" s="241"/>
      <c r="K43" s="243"/>
      <c r="L43" s="242"/>
      <c r="M43" s="241"/>
      <c r="N43" s="241"/>
      <c r="O43" s="241"/>
      <c r="P43" s="243"/>
      <c r="Q43" s="242"/>
      <c r="R43" s="241"/>
      <c r="S43" s="241"/>
      <c r="T43" s="241"/>
      <c r="U43" s="243"/>
      <c r="V43" s="242"/>
      <c r="W43" s="241"/>
      <c r="X43" s="241"/>
      <c r="Y43" s="243"/>
      <c r="Z43" s="242"/>
      <c r="AA43" s="241"/>
      <c r="AB43" s="241"/>
      <c r="AC43" s="243"/>
      <c r="AD43" s="242"/>
      <c r="AE43" s="241"/>
      <c r="AF43" s="241"/>
      <c r="AG43" s="243"/>
      <c r="AH43" s="242"/>
      <c r="AI43" s="241"/>
      <c r="AJ43" s="241"/>
      <c r="AK43" s="241"/>
      <c r="AL43" s="243"/>
      <c r="AM43" s="242"/>
      <c r="AN43" s="241"/>
      <c r="AO43" s="241"/>
      <c r="AP43" s="241"/>
      <c r="AQ43" s="243"/>
      <c r="AR43" s="242"/>
      <c r="AS43" s="241"/>
      <c r="AT43" s="241"/>
      <c r="AU43" s="241"/>
      <c r="AV43" s="243"/>
      <c r="AW43" s="242"/>
      <c r="AX43" s="241"/>
      <c r="AY43" s="725"/>
      <c r="AZ43" s="725"/>
      <c r="BA43" s="736"/>
      <c r="BB43" s="709"/>
      <c r="BC43" s="725"/>
      <c r="BD43" s="725"/>
      <c r="BE43" s="725"/>
      <c r="BF43" s="736"/>
      <c r="BG43" s="709"/>
      <c r="BH43" s="725"/>
      <c r="BI43" s="705"/>
      <c r="BJ43" s="705"/>
      <c r="BK43" s="706"/>
      <c r="BL43" s="707"/>
      <c r="BM43" s="706"/>
      <c r="BN43" s="298"/>
      <c r="BO43" s="302"/>
      <c r="BP43" s="306"/>
      <c r="BQ43" s="306"/>
      <c r="BR43" s="306"/>
      <c r="BS43" s="310"/>
      <c r="BT43" s="263"/>
      <c r="BU43" s="263"/>
      <c r="BV43" s="263"/>
      <c r="BW43" s="306"/>
      <c r="BX43" s="348"/>
      <c r="BY43" s="416"/>
      <c r="BZ43" s="314"/>
    </row>
    <row r="44" spans="1:78" ht="19.5" hidden="1" thickBot="1" x14ac:dyDescent="0.35">
      <c r="A44" s="295"/>
      <c r="B44" s="242"/>
      <c r="C44" s="241"/>
      <c r="D44" s="241"/>
      <c r="E44" s="241"/>
      <c r="F44" s="243"/>
      <c r="G44" s="242"/>
      <c r="H44" s="241"/>
      <c r="I44" s="241"/>
      <c r="J44" s="241"/>
      <c r="K44" s="243"/>
      <c r="L44" s="242"/>
      <c r="M44" s="241"/>
      <c r="N44" s="241"/>
      <c r="O44" s="241"/>
      <c r="P44" s="243"/>
      <c r="Q44" s="242"/>
      <c r="R44" s="241"/>
      <c r="S44" s="241"/>
      <c r="T44" s="241"/>
      <c r="U44" s="243"/>
      <c r="V44" s="242"/>
      <c r="W44" s="241"/>
      <c r="X44" s="241"/>
      <c r="Y44" s="243"/>
      <c r="Z44" s="242"/>
      <c r="AA44" s="241"/>
      <c r="AB44" s="241"/>
      <c r="AC44" s="243"/>
      <c r="AD44" s="242"/>
      <c r="AE44" s="241"/>
      <c r="AF44" s="241"/>
      <c r="AG44" s="243"/>
      <c r="AH44" s="242"/>
      <c r="AI44" s="241"/>
      <c r="AJ44" s="241"/>
      <c r="AK44" s="241"/>
      <c r="AL44" s="243"/>
      <c r="AM44" s="242"/>
      <c r="AN44" s="241"/>
      <c r="AO44" s="241"/>
      <c r="AP44" s="241"/>
      <c r="AQ44" s="243"/>
      <c r="AR44" s="242"/>
      <c r="AS44" s="241"/>
      <c r="AT44" s="241"/>
      <c r="AU44" s="241"/>
      <c r="AV44" s="243"/>
      <c r="AW44" s="242"/>
      <c r="AX44" s="241"/>
      <c r="AY44" s="725"/>
      <c r="AZ44" s="725"/>
      <c r="BA44" s="736"/>
      <c r="BB44" s="709"/>
      <c r="BC44" s="725"/>
      <c r="BD44" s="725"/>
      <c r="BE44" s="725"/>
      <c r="BF44" s="736"/>
      <c r="BG44" s="709"/>
      <c r="BH44" s="725"/>
      <c r="BI44" s="705"/>
      <c r="BJ44" s="705"/>
      <c r="BK44" s="706"/>
      <c r="BL44" s="707"/>
      <c r="BM44" s="706"/>
      <c r="BN44" s="299"/>
      <c r="BO44" s="303"/>
      <c r="BP44" s="307"/>
      <c r="BQ44" s="307"/>
      <c r="BR44" s="307"/>
      <c r="BS44" s="311"/>
      <c r="BT44" s="264"/>
      <c r="BU44" s="264"/>
      <c r="BV44" s="264"/>
      <c r="BW44" s="307"/>
      <c r="BX44" s="349"/>
      <c r="BY44" s="416"/>
      <c r="BZ44" s="314"/>
    </row>
    <row r="45" spans="1:78" ht="19.5" hidden="1" thickBot="1" x14ac:dyDescent="0.35">
      <c r="A45" s="296"/>
      <c r="B45" s="244"/>
      <c r="C45" s="245"/>
      <c r="D45" s="245"/>
      <c r="E45" s="245"/>
      <c r="F45" s="246"/>
      <c r="G45" s="244"/>
      <c r="H45" s="245"/>
      <c r="I45" s="245"/>
      <c r="J45" s="245"/>
      <c r="K45" s="246"/>
      <c r="L45" s="244"/>
      <c r="M45" s="245"/>
      <c r="N45" s="245"/>
      <c r="O45" s="245"/>
      <c r="P45" s="246"/>
      <c r="Q45" s="244"/>
      <c r="R45" s="245"/>
      <c r="S45" s="245"/>
      <c r="T45" s="245"/>
      <c r="U45" s="246"/>
      <c r="V45" s="244"/>
      <c r="W45" s="245"/>
      <c r="X45" s="245"/>
      <c r="Y45" s="246"/>
      <c r="Z45" s="244"/>
      <c r="AA45" s="245"/>
      <c r="AB45" s="245"/>
      <c r="AC45" s="246"/>
      <c r="AD45" s="244"/>
      <c r="AE45" s="245"/>
      <c r="AF45" s="245"/>
      <c r="AG45" s="246"/>
      <c r="AH45" s="244"/>
      <c r="AI45" s="245"/>
      <c r="AJ45" s="245"/>
      <c r="AK45" s="245"/>
      <c r="AL45" s="246"/>
      <c r="AM45" s="244"/>
      <c r="AN45" s="245"/>
      <c r="AO45" s="245"/>
      <c r="AP45" s="245"/>
      <c r="AQ45" s="246"/>
      <c r="AR45" s="244"/>
      <c r="AS45" s="245"/>
      <c r="AT45" s="245"/>
      <c r="AU45" s="245"/>
      <c r="AV45" s="246"/>
      <c r="AW45" s="244"/>
      <c r="AX45" s="245"/>
      <c r="AY45" s="731"/>
      <c r="AZ45" s="731"/>
      <c r="BA45" s="732"/>
      <c r="BB45" s="713"/>
      <c r="BC45" s="731"/>
      <c r="BD45" s="731"/>
      <c r="BE45" s="731"/>
      <c r="BF45" s="732"/>
      <c r="BG45" s="713"/>
      <c r="BH45" s="731"/>
      <c r="BI45" s="714"/>
      <c r="BJ45" s="714"/>
      <c r="BK45" s="715"/>
      <c r="BL45" s="716"/>
      <c r="BM45" s="715"/>
      <c r="BN45" s="300"/>
      <c r="BO45" s="304"/>
      <c r="BP45" s="308"/>
      <c r="BQ45" s="308"/>
      <c r="BR45" s="308"/>
      <c r="BS45" s="312"/>
      <c r="BT45" s="265"/>
      <c r="BU45" s="265"/>
      <c r="BV45" s="265"/>
      <c r="BW45" s="308"/>
      <c r="BX45" s="350"/>
      <c r="BY45" s="416"/>
      <c r="BZ45" s="314"/>
    </row>
    <row r="46" spans="1:78" ht="15" customHeight="1" x14ac:dyDescent="0.3">
      <c r="A46" s="351" t="s">
        <v>87</v>
      </c>
      <c r="B46" s="210"/>
      <c r="C46" s="208"/>
      <c r="D46" s="208"/>
      <c r="E46" s="208"/>
      <c r="F46" s="209"/>
      <c r="G46" s="210"/>
      <c r="H46" s="208"/>
      <c r="I46" s="208"/>
      <c r="J46" s="208"/>
      <c r="K46" s="209"/>
      <c r="L46" s="210"/>
      <c r="M46" s="208"/>
      <c r="N46" s="208"/>
      <c r="O46" s="208"/>
      <c r="P46" s="209"/>
      <c r="Q46" s="210"/>
      <c r="R46" s="208"/>
      <c r="S46" s="208"/>
      <c r="T46" s="208"/>
      <c r="U46" s="209"/>
      <c r="V46" s="210"/>
      <c r="W46" s="208"/>
      <c r="X46" s="208"/>
      <c r="Y46" s="209"/>
      <c r="Z46" s="210"/>
      <c r="AA46" s="208"/>
      <c r="AB46" s="208"/>
      <c r="AC46" s="209"/>
      <c r="AD46" s="210"/>
      <c r="AE46" s="208"/>
      <c r="AF46" s="208"/>
      <c r="AG46" s="209"/>
      <c r="AH46" s="210"/>
      <c r="AI46" s="208"/>
      <c r="AJ46" s="208"/>
      <c r="AK46" s="208"/>
      <c r="AL46" s="209"/>
      <c r="AM46" s="210"/>
      <c r="AN46" s="208"/>
      <c r="AO46" s="208"/>
      <c r="AP46" s="208"/>
      <c r="AQ46" s="209"/>
      <c r="AR46" s="784" t="s">
        <v>128</v>
      </c>
      <c r="AS46" s="785"/>
      <c r="AT46" s="785"/>
      <c r="AU46" s="791"/>
      <c r="AV46" s="790"/>
      <c r="AW46" s="210"/>
      <c r="AX46" s="208"/>
      <c r="AY46" s="719"/>
      <c r="AZ46" s="719"/>
      <c r="BA46" s="737"/>
      <c r="BB46" s="718"/>
      <c r="BC46" s="719"/>
      <c r="BD46" s="719"/>
      <c r="BE46" s="719"/>
      <c r="BF46" s="737"/>
      <c r="BG46" s="718"/>
      <c r="BH46" s="719"/>
      <c r="BI46" s="696"/>
      <c r="BJ46" s="696"/>
      <c r="BK46" s="697"/>
      <c r="BL46" s="698"/>
      <c r="BM46" s="697"/>
      <c r="BN46" s="355">
        <v>70</v>
      </c>
      <c r="BO46" s="359">
        <v>13</v>
      </c>
      <c r="BP46" s="339" t="s">
        <v>25</v>
      </c>
      <c r="BQ46" s="339">
        <v>7</v>
      </c>
      <c r="BR46" s="339">
        <v>6</v>
      </c>
      <c r="BS46" s="363">
        <f t="shared" ref="BS46" si="9">IF(BW46="ПМК",(BN46-4)/(BO46-1),BN46/BO46)</f>
        <v>5.5</v>
      </c>
      <c r="BT46" s="270"/>
      <c r="BU46" s="270"/>
      <c r="BV46" s="270"/>
      <c r="BW46" s="339" t="s">
        <v>53</v>
      </c>
      <c r="BX46" s="343" t="s">
        <v>33</v>
      </c>
      <c r="BY46" s="416"/>
      <c r="BZ46" s="314">
        <f>COUNTIF($B46:$BM49,BZ$2)</f>
        <v>0</v>
      </c>
    </row>
    <row r="47" spans="1:78" ht="15" customHeight="1" x14ac:dyDescent="0.3">
      <c r="A47" s="352"/>
      <c r="B47" s="221"/>
      <c r="C47" s="217"/>
      <c r="D47" s="217"/>
      <c r="E47" s="217"/>
      <c r="F47" s="220"/>
      <c r="G47" s="221"/>
      <c r="H47" s="217"/>
      <c r="I47" s="217"/>
      <c r="J47" s="217"/>
      <c r="K47" s="220"/>
      <c r="L47" s="221"/>
      <c r="M47" s="217"/>
      <c r="N47" s="217"/>
      <c r="O47" s="217"/>
      <c r="P47" s="220"/>
      <c r="Q47" s="221"/>
      <c r="R47" s="217"/>
      <c r="S47" s="217"/>
      <c r="T47" s="217"/>
      <c r="U47" s="220"/>
      <c r="V47" s="221"/>
      <c r="W47" s="217"/>
      <c r="X47" s="217"/>
      <c r="Y47" s="220"/>
      <c r="Z47" s="221"/>
      <c r="AA47" s="217"/>
      <c r="AB47" s="217"/>
      <c r="AC47" s="220"/>
      <c r="AD47" s="221"/>
      <c r="AE47" s="217"/>
      <c r="AF47" s="217"/>
      <c r="AG47" s="220"/>
      <c r="AH47" s="221"/>
      <c r="AI47" s="217"/>
      <c r="AJ47" s="217"/>
      <c r="AK47" s="217"/>
      <c r="AL47" s="220"/>
      <c r="AM47" s="221"/>
      <c r="AN47" s="217"/>
      <c r="AO47" s="217"/>
      <c r="AP47" s="217"/>
      <c r="AQ47" s="220"/>
      <c r="AR47" s="786"/>
      <c r="AS47" s="787"/>
      <c r="AT47" s="787"/>
      <c r="AU47" s="792"/>
      <c r="AV47" s="760"/>
      <c r="AW47" s="221"/>
      <c r="AX47" s="217"/>
      <c r="AY47" s="725"/>
      <c r="AZ47" s="725"/>
      <c r="BA47" s="736"/>
      <c r="BB47" s="709"/>
      <c r="BC47" s="725"/>
      <c r="BD47" s="725"/>
      <c r="BE47" s="725"/>
      <c r="BF47" s="736"/>
      <c r="BG47" s="709"/>
      <c r="BH47" s="725"/>
      <c r="BI47" s="705"/>
      <c r="BJ47" s="705"/>
      <c r="BK47" s="706"/>
      <c r="BL47" s="707"/>
      <c r="BM47" s="706"/>
      <c r="BN47" s="356"/>
      <c r="BO47" s="360"/>
      <c r="BP47" s="340"/>
      <c r="BQ47" s="340"/>
      <c r="BR47" s="340"/>
      <c r="BS47" s="364"/>
      <c r="BT47" s="271"/>
      <c r="BU47" s="271"/>
      <c r="BV47" s="271"/>
      <c r="BW47" s="340"/>
      <c r="BX47" s="344"/>
      <c r="BY47" s="416"/>
      <c r="BZ47" s="314"/>
    </row>
    <row r="48" spans="1:78" ht="18.75" x14ac:dyDescent="0.3">
      <c r="A48" s="353"/>
      <c r="B48" s="221"/>
      <c r="C48" s="217"/>
      <c r="D48" s="217"/>
      <c r="E48" s="217"/>
      <c r="F48" s="220"/>
      <c r="G48" s="221"/>
      <c r="H48" s="217"/>
      <c r="I48" s="217"/>
      <c r="J48" s="217"/>
      <c r="K48" s="220"/>
      <c r="L48" s="221"/>
      <c r="M48" s="217"/>
      <c r="N48" s="217"/>
      <c r="O48" s="217"/>
      <c r="P48" s="220"/>
      <c r="Q48" s="221"/>
      <c r="R48" s="217"/>
      <c r="S48" s="217"/>
      <c r="T48" s="217"/>
      <c r="U48" s="220"/>
      <c r="V48" s="221"/>
      <c r="W48" s="217"/>
      <c r="X48" s="217"/>
      <c r="Y48" s="220"/>
      <c r="Z48" s="221"/>
      <c r="AA48" s="217"/>
      <c r="AB48" s="217"/>
      <c r="AC48" s="220"/>
      <c r="AD48" s="221"/>
      <c r="AE48" s="217"/>
      <c r="AF48" s="217"/>
      <c r="AG48" s="220"/>
      <c r="AH48" s="221"/>
      <c r="AI48" s="217"/>
      <c r="AJ48" s="217"/>
      <c r="AK48" s="217"/>
      <c r="AL48" s="220"/>
      <c r="AM48" s="221"/>
      <c r="AN48" s="217"/>
      <c r="AO48" s="217"/>
      <c r="AP48" s="217"/>
      <c r="AQ48" s="220"/>
      <c r="AR48" s="786"/>
      <c r="AS48" s="787"/>
      <c r="AT48" s="787"/>
      <c r="AU48" s="792"/>
      <c r="AV48" s="760"/>
      <c r="AW48" s="221"/>
      <c r="AX48" s="217"/>
      <c r="AY48" s="725"/>
      <c r="AZ48" s="725"/>
      <c r="BA48" s="736"/>
      <c r="BB48" s="709"/>
      <c r="BC48" s="725"/>
      <c r="BD48" s="725"/>
      <c r="BE48" s="725"/>
      <c r="BF48" s="736"/>
      <c r="BG48" s="709"/>
      <c r="BH48" s="725"/>
      <c r="BI48" s="705"/>
      <c r="BJ48" s="705"/>
      <c r="BK48" s="706"/>
      <c r="BL48" s="707"/>
      <c r="BM48" s="706"/>
      <c r="BN48" s="357"/>
      <c r="BO48" s="361"/>
      <c r="BP48" s="341"/>
      <c r="BQ48" s="341"/>
      <c r="BR48" s="341"/>
      <c r="BS48" s="365"/>
      <c r="BT48" s="272">
        <f>BR46*BS46</f>
        <v>33</v>
      </c>
      <c r="BU48" s="272">
        <f>BT48/8.7</f>
        <v>3.7931034482758625</v>
      </c>
      <c r="BV48" s="272">
        <v>4</v>
      </c>
      <c r="BW48" s="341"/>
      <c r="BX48" s="345"/>
      <c r="BY48" s="416"/>
      <c r="BZ48" s="314"/>
    </row>
    <row r="49" spans="1:78" ht="19.5" thickBot="1" x14ac:dyDescent="0.35">
      <c r="A49" s="354"/>
      <c r="B49" s="228"/>
      <c r="C49" s="229"/>
      <c r="D49" s="229"/>
      <c r="E49" s="229"/>
      <c r="F49" s="230"/>
      <c r="G49" s="228"/>
      <c r="H49" s="229"/>
      <c r="I49" s="229"/>
      <c r="J49" s="229"/>
      <c r="K49" s="230"/>
      <c r="L49" s="228"/>
      <c r="M49" s="229"/>
      <c r="N49" s="229"/>
      <c r="O49" s="229"/>
      <c r="P49" s="230"/>
      <c r="Q49" s="228"/>
      <c r="R49" s="229"/>
      <c r="S49" s="229"/>
      <c r="T49" s="229"/>
      <c r="U49" s="230"/>
      <c r="V49" s="228"/>
      <c r="W49" s="229"/>
      <c r="X49" s="229"/>
      <c r="Y49" s="230"/>
      <c r="Z49" s="228"/>
      <c r="AA49" s="229"/>
      <c r="AB49" s="229"/>
      <c r="AC49" s="230"/>
      <c r="AD49" s="228"/>
      <c r="AE49" s="229"/>
      <c r="AF49" s="229"/>
      <c r="AG49" s="230"/>
      <c r="AH49" s="228"/>
      <c r="AI49" s="229"/>
      <c r="AJ49" s="229"/>
      <c r="AK49" s="229"/>
      <c r="AL49" s="230"/>
      <c r="AM49" s="228"/>
      <c r="AN49" s="229"/>
      <c r="AO49" s="229"/>
      <c r="AP49" s="229"/>
      <c r="AQ49" s="230"/>
      <c r="AR49" s="788"/>
      <c r="AS49" s="789"/>
      <c r="AT49" s="789"/>
      <c r="AU49" s="793"/>
      <c r="AV49" s="761"/>
      <c r="AW49" s="228"/>
      <c r="AX49" s="229"/>
      <c r="AY49" s="731"/>
      <c r="AZ49" s="731"/>
      <c r="BA49" s="732"/>
      <c r="BB49" s="713"/>
      <c r="BC49" s="731"/>
      <c r="BD49" s="731"/>
      <c r="BE49" s="731"/>
      <c r="BF49" s="732"/>
      <c r="BG49" s="713"/>
      <c r="BH49" s="731"/>
      <c r="BI49" s="714"/>
      <c r="BJ49" s="714"/>
      <c r="BK49" s="715"/>
      <c r="BL49" s="716"/>
      <c r="BM49" s="715"/>
      <c r="BN49" s="358"/>
      <c r="BO49" s="362"/>
      <c r="BP49" s="342"/>
      <c r="BQ49" s="342"/>
      <c r="BR49" s="342"/>
      <c r="BS49" s="366"/>
      <c r="BT49" s="273"/>
      <c r="BU49" s="273"/>
      <c r="BV49" s="273"/>
      <c r="BW49" s="342"/>
      <c r="BX49" s="346"/>
      <c r="BY49" s="416"/>
      <c r="BZ49" s="314"/>
    </row>
    <row r="50" spans="1:78" ht="15" customHeight="1" x14ac:dyDescent="0.3">
      <c r="A50" s="351" t="s">
        <v>88</v>
      </c>
      <c r="B50" s="210"/>
      <c r="C50" s="208"/>
      <c r="D50" s="208"/>
      <c r="E50" s="208"/>
      <c r="F50" s="209"/>
      <c r="G50" s="210"/>
      <c r="H50" s="208"/>
      <c r="I50" s="208"/>
      <c r="J50" s="208"/>
      <c r="K50" s="209"/>
      <c r="L50" s="210"/>
      <c r="M50" s="208"/>
      <c r="N50" s="208"/>
      <c r="O50" s="208"/>
      <c r="P50" s="209"/>
      <c r="Q50" s="210"/>
      <c r="R50" s="208"/>
      <c r="S50" s="208"/>
      <c r="T50" s="208"/>
      <c r="U50" s="209"/>
      <c r="V50" s="210"/>
      <c r="W50" s="208"/>
      <c r="X50" s="208"/>
      <c r="Y50" s="209"/>
      <c r="Z50" s="210"/>
      <c r="AA50" s="208"/>
      <c r="AB50" s="208"/>
      <c r="AC50" s="209"/>
      <c r="AD50" s="210"/>
      <c r="AE50" s="208"/>
      <c r="AF50" s="208"/>
      <c r="AG50" s="209"/>
      <c r="AH50" s="210"/>
      <c r="AI50" s="208"/>
      <c r="AJ50" s="208"/>
      <c r="AK50" s="208"/>
      <c r="AL50" s="209"/>
      <c r="AM50" s="210"/>
      <c r="AN50" s="208"/>
      <c r="AO50" s="208"/>
      <c r="AP50" s="208"/>
      <c r="AQ50" s="209"/>
      <c r="AR50" s="210"/>
      <c r="AS50" s="208"/>
      <c r="AT50" s="208"/>
      <c r="AU50" s="752"/>
      <c r="AV50" s="800" t="s">
        <v>128</v>
      </c>
      <c r="AW50" s="794"/>
      <c r="AX50" s="794"/>
      <c r="AY50" s="801"/>
      <c r="AZ50" s="797"/>
      <c r="BA50" s="737"/>
      <c r="BB50" s="718"/>
      <c r="BC50" s="719"/>
      <c r="BD50" s="719"/>
      <c r="BE50" s="719"/>
      <c r="BF50" s="737"/>
      <c r="BG50" s="718"/>
      <c r="BH50" s="719"/>
      <c r="BI50" s="696"/>
      <c r="BJ50" s="696"/>
      <c r="BK50" s="697"/>
      <c r="BL50" s="698"/>
      <c r="BM50" s="697"/>
      <c r="BN50" s="355">
        <v>70</v>
      </c>
      <c r="BO50" s="359">
        <v>13</v>
      </c>
      <c r="BP50" s="339" t="s">
        <v>25</v>
      </c>
      <c r="BQ50" s="339">
        <v>7</v>
      </c>
      <c r="BR50" s="339">
        <v>6</v>
      </c>
      <c r="BS50" s="363">
        <f t="shared" ref="BS50" si="10">IF(BW50="ПМК",(BN50-4)/(BO50-1),BN50/BO50)</f>
        <v>5.5</v>
      </c>
      <c r="BT50" s="270"/>
      <c r="BU50" s="270"/>
      <c r="BV50" s="270"/>
      <c r="BW50" s="339" t="s">
        <v>53</v>
      </c>
      <c r="BX50" s="343" t="s">
        <v>34</v>
      </c>
      <c r="BY50" s="416"/>
      <c r="BZ50" s="314">
        <f>COUNTIF($B50:$BM53,BZ$2)</f>
        <v>0</v>
      </c>
    </row>
    <row r="51" spans="1:78" ht="15" customHeight="1" x14ac:dyDescent="0.3">
      <c r="A51" s="352"/>
      <c r="B51" s="221"/>
      <c r="C51" s="217"/>
      <c r="D51" s="217"/>
      <c r="E51" s="217"/>
      <c r="F51" s="220"/>
      <c r="G51" s="221"/>
      <c r="H51" s="217"/>
      <c r="I51" s="217"/>
      <c r="J51" s="217"/>
      <c r="K51" s="220"/>
      <c r="L51" s="221"/>
      <c r="M51" s="217"/>
      <c r="N51" s="217"/>
      <c r="O51" s="217"/>
      <c r="P51" s="220"/>
      <c r="Q51" s="221"/>
      <c r="R51" s="217"/>
      <c r="S51" s="217"/>
      <c r="T51" s="217"/>
      <c r="U51" s="220"/>
      <c r="V51" s="221"/>
      <c r="W51" s="217"/>
      <c r="X51" s="217"/>
      <c r="Y51" s="220"/>
      <c r="Z51" s="221"/>
      <c r="AA51" s="217"/>
      <c r="AB51" s="217"/>
      <c r="AC51" s="220"/>
      <c r="AD51" s="221"/>
      <c r="AE51" s="217"/>
      <c r="AF51" s="217"/>
      <c r="AG51" s="220"/>
      <c r="AH51" s="221"/>
      <c r="AI51" s="217"/>
      <c r="AJ51" s="217"/>
      <c r="AK51" s="217"/>
      <c r="AL51" s="220"/>
      <c r="AM51" s="221"/>
      <c r="AN51" s="217"/>
      <c r="AO51" s="217"/>
      <c r="AP51" s="217"/>
      <c r="AQ51" s="220"/>
      <c r="AR51" s="221"/>
      <c r="AS51" s="217"/>
      <c r="AT51" s="217"/>
      <c r="AU51" s="753"/>
      <c r="AV51" s="802"/>
      <c r="AW51" s="795"/>
      <c r="AX51" s="795"/>
      <c r="AY51" s="803"/>
      <c r="AZ51" s="798"/>
      <c r="BA51" s="736"/>
      <c r="BB51" s="709"/>
      <c r="BC51" s="725"/>
      <c r="BD51" s="725"/>
      <c r="BE51" s="725"/>
      <c r="BF51" s="736"/>
      <c r="BG51" s="709"/>
      <c r="BH51" s="725"/>
      <c r="BI51" s="705"/>
      <c r="BJ51" s="705"/>
      <c r="BK51" s="706"/>
      <c r="BL51" s="707"/>
      <c r="BM51" s="706"/>
      <c r="BN51" s="356"/>
      <c r="BO51" s="360"/>
      <c r="BP51" s="340"/>
      <c r="BQ51" s="340"/>
      <c r="BR51" s="340"/>
      <c r="BS51" s="364"/>
      <c r="BT51" s="271"/>
      <c r="BU51" s="271"/>
      <c r="BV51" s="271"/>
      <c r="BW51" s="340"/>
      <c r="BX51" s="344"/>
      <c r="BY51" s="416"/>
      <c r="BZ51" s="314"/>
    </row>
    <row r="52" spans="1:78" ht="18.75" x14ac:dyDescent="0.3">
      <c r="A52" s="353"/>
      <c r="B52" s="221"/>
      <c r="C52" s="217"/>
      <c r="D52" s="217"/>
      <c r="E52" s="217"/>
      <c r="F52" s="220"/>
      <c r="G52" s="221"/>
      <c r="H52" s="217"/>
      <c r="I52" s="217"/>
      <c r="J52" s="217"/>
      <c r="K52" s="220"/>
      <c r="L52" s="221"/>
      <c r="M52" s="217"/>
      <c r="N52" s="217"/>
      <c r="O52" s="217"/>
      <c r="P52" s="220"/>
      <c r="Q52" s="221"/>
      <c r="R52" s="217"/>
      <c r="S52" s="217"/>
      <c r="T52" s="217"/>
      <c r="U52" s="220"/>
      <c r="V52" s="221"/>
      <c r="W52" s="217"/>
      <c r="X52" s="217"/>
      <c r="Y52" s="220"/>
      <c r="Z52" s="221"/>
      <c r="AA52" s="217"/>
      <c r="AB52" s="217"/>
      <c r="AC52" s="220"/>
      <c r="AD52" s="221"/>
      <c r="AE52" s="217"/>
      <c r="AF52" s="217"/>
      <c r="AG52" s="220"/>
      <c r="AH52" s="221"/>
      <c r="AI52" s="217"/>
      <c r="AJ52" s="217"/>
      <c r="AK52" s="217"/>
      <c r="AL52" s="220"/>
      <c r="AM52" s="221"/>
      <c r="AN52" s="217"/>
      <c r="AO52" s="217"/>
      <c r="AP52" s="217"/>
      <c r="AQ52" s="220"/>
      <c r="AR52" s="221"/>
      <c r="AS52" s="217"/>
      <c r="AT52" s="217"/>
      <c r="AU52" s="753"/>
      <c r="AV52" s="802"/>
      <c r="AW52" s="795"/>
      <c r="AX52" s="795"/>
      <c r="AY52" s="803"/>
      <c r="AZ52" s="798"/>
      <c r="BA52" s="736"/>
      <c r="BB52" s="709"/>
      <c r="BC52" s="725"/>
      <c r="BD52" s="725"/>
      <c r="BE52" s="725"/>
      <c r="BF52" s="736"/>
      <c r="BG52" s="709"/>
      <c r="BH52" s="725"/>
      <c r="BI52" s="705"/>
      <c r="BJ52" s="705"/>
      <c r="BK52" s="706"/>
      <c r="BL52" s="707"/>
      <c r="BM52" s="706"/>
      <c r="BN52" s="357"/>
      <c r="BO52" s="361"/>
      <c r="BP52" s="341"/>
      <c r="BQ52" s="341"/>
      <c r="BR52" s="341"/>
      <c r="BS52" s="365"/>
      <c r="BT52" s="272">
        <f>BR50*BS50</f>
        <v>33</v>
      </c>
      <c r="BU52" s="272">
        <f>BT52/8.7</f>
        <v>3.7931034482758625</v>
      </c>
      <c r="BV52" s="272">
        <v>4</v>
      </c>
      <c r="BW52" s="341"/>
      <c r="BX52" s="345"/>
      <c r="BY52" s="416"/>
      <c r="BZ52" s="314"/>
    </row>
    <row r="53" spans="1:78" ht="19.5" thickBot="1" x14ac:dyDescent="0.35">
      <c r="A53" s="354"/>
      <c r="B53" s="228"/>
      <c r="C53" s="229"/>
      <c r="D53" s="229"/>
      <c r="E53" s="229"/>
      <c r="F53" s="230"/>
      <c r="G53" s="228"/>
      <c r="H53" s="229"/>
      <c r="I53" s="229"/>
      <c r="J53" s="229"/>
      <c r="K53" s="230"/>
      <c r="L53" s="228"/>
      <c r="M53" s="229"/>
      <c r="N53" s="229"/>
      <c r="O53" s="229"/>
      <c r="P53" s="230"/>
      <c r="Q53" s="228"/>
      <c r="R53" s="229"/>
      <c r="S53" s="229"/>
      <c r="T53" s="229"/>
      <c r="U53" s="230"/>
      <c r="V53" s="228"/>
      <c r="W53" s="229"/>
      <c r="X53" s="229"/>
      <c r="Y53" s="230"/>
      <c r="Z53" s="228"/>
      <c r="AA53" s="229"/>
      <c r="AB53" s="229"/>
      <c r="AC53" s="230"/>
      <c r="AD53" s="228"/>
      <c r="AE53" s="229"/>
      <c r="AF53" s="229"/>
      <c r="AG53" s="230"/>
      <c r="AH53" s="228"/>
      <c r="AI53" s="229"/>
      <c r="AJ53" s="229"/>
      <c r="AK53" s="229"/>
      <c r="AL53" s="230"/>
      <c r="AM53" s="228"/>
      <c r="AN53" s="229"/>
      <c r="AO53" s="229"/>
      <c r="AP53" s="229"/>
      <c r="AQ53" s="230"/>
      <c r="AR53" s="228"/>
      <c r="AS53" s="229"/>
      <c r="AT53" s="229"/>
      <c r="AU53" s="754"/>
      <c r="AV53" s="804"/>
      <c r="AW53" s="796"/>
      <c r="AX53" s="796"/>
      <c r="AY53" s="805"/>
      <c r="AZ53" s="799"/>
      <c r="BA53" s="732"/>
      <c r="BB53" s="713"/>
      <c r="BC53" s="731"/>
      <c r="BD53" s="731"/>
      <c r="BE53" s="731"/>
      <c r="BF53" s="732"/>
      <c r="BG53" s="713"/>
      <c r="BH53" s="731"/>
      <c r="BI53" s="714"/>
      <c r="BJ53" s="714"/>
      <c r="BK53" s="715"/>
      <c r="BL53" s="716"/>
      <c r="BM53" s="715"/>
      <c r="BN53" s="358"/>
      <c r="BO53" s="362"/>
      <c r="BP53" s="342"/>
      <c r="BQ53" s="342"/>
      <c r="BR53" s="342"/>
      <c r="BS53" s="366"/>
      <c r="BT53" s="273"/>
      <c r="BU53" s="273"/>
      <c r="BV53" s="273"/>
      <c r="BW53" s="342"/>
      <c r="BX53" s="346"/>
      <c r="BY53" s="416"/>
      <c r="BZ53" s="314"/>
    </row>
    <row r="54" spans="1:78" ht="19.5" hidden="1" thickBot="1" x14ac:dyDescent="0.35">
      <c r="A54" s="293" t="s">
        <v>89</v>
      </c>
      <c r="B54" s="234"/>
      <c r="C54" s="235"/>
      <c r="D54" s="235"/>
      <c r="E54" s="235"/>
      <c r="F54" s="236"/>
      <c r="G54" s="234"/>
      <c r="H54" s="235"/>
      <c r="I54" s="235"/>
      <c r="J54" s="235"/>
      <c r="K54" s="236"/>
      <c r="L54" s="234"/>
      <c r="M54" s="235"/>
      <c r="N54" s="237"/>
      <c r="O54" s="235"/>
      <c r="P54" s="236"/>
      <c r="Q54" s="234"/>
      <c r="R54" s="235"/>
      <c r="S54" s="235"/>
      <c r="T54" s="235"/>
      <c r="U54" s="236"/>
      <c r="V54" s="234"/>
      <c r="W54" s="235"/>
      <c r="X54" s="235"/>
      <c r="Y54" s="236"/>
      <c r="Z54" s="234"/>
      <c r="AA54" s="235"/>
      <c r="AB54" s="235"/>
      <c r="AC54" s="236"/>
      <c r="AD54" s="234"/>
      <c r="AE54" s="235"/>
      <c r="AF54" s="235"/>
      <c r="AG54" s="236"/>
      <c r="AH54" s="234"/>
      <c r="AI54" s="235"/>
      <c r="AJ54" s="235"/>
      <c r="AK54" s="235"/>
      <c r="AL54" s="236"/>
      <c r="AM54" s="234"/>
      <c r="AN54" s="235"/>
      <c r="AO54" s="235"/>
      <c r="AP54" s="235"/>
      <c r="AQ54" s="236"/>
      <c r="AR54" s="234"/>
      <c r="AS54" s="235"/>
      <c r="AT54" s="235"/>
      <c r="AU54" s="235"/>
      <c r="AV54" s="236"/>
      <c r="AW54" s="234"/>
      <c r="AX54" s="235"/>
      <c r="AY54" s="720"/>
      <c r="AZ54" s="720"/>
      <c r="BA54" s="721"/>
      <c r="BB54" s="694"/>
      <c r="BC54" s="720"/>
      <c r="BD54" s="720"/>
      <c r="BE54" s="720"/>
      <c r="BF54" s="721"/>
      <c r="BG54" s="694"/>
      <c r="BH54" s="720"/>
      <c r="BI54" s="696"/>
      <c r="BJ54" s="696"/>
      <c r="BK54" s="697"/>
      <c r="BL54" s="698"/>
      <c r="BM54" s="697"/>
      <c r="BN54" s="297">
        <v>40</v>
      </c>
      <c r="BO54" s="301">
        <v>7</v>
      </c>
      <c r="BP54" s="305">
        <v>1</v>
      </c>
      <c r="BQ54" s="305">
        <v>7</v>
      </c>
      <c r="BR54" s="305"/>
      <c r="BS54" s="309">
        <f t="shared" ref="BS54" si="11">IF(BW54="ПМК",(BN54-4)/(BO54-1),BN54/BO54)</f>
        <v>6</v>
      </c>
      <c r="BT54" s="262"/>
      <c r="BU54" s="262"/>
      <c r="BV54" s="262"/>
      <c r="BW54" s="305" t="s">
        <v>53</v>
      </c>
      <c r="BX54" s="347" t="s">
        <v>34</v>
      </c>
      <c r="BY54" s="416"/>
      <c r="BZ54" s="314">
        <f>COUNTIF($B54:$BM57,BZ$2)</f>
        <v>0</v>
      </c>
    </row>
    <row r="55" spans="1:78" ht="18.75" hidden="1" customHeight="1" x14ac:dyDescent="0.35">
      <c r="A55" s="294"/>
      <c r="B55" s="238"/>
      <c r="C55" s="239"/>
      <c r="D55" s="239"/>
      <c r="E55" s="239"/>
      <c r="F55" s="240"/>
      <c r="G55" s="238"/>
      <c r="H55" s="239"/>
      <c r="I55" s="239"/>
      <c r="J55" s="239"/>
      <c r="K55" s="240"/>
      <c r="L55" s="238"/>
      <c r="M55" s="239"/>
      <c r="N55" s="241"/>
      <c r="O55" s="239"/>
      <c r="P55" s="240"/>
      <c r="Q55" s="238"/>
      <c r="R55" s="239"/>
      <c r="S55" s="239"/>
      <c r="T55" s="239"/>
      <c r="U55" s="240"/>
      <c r="V55" s="238"/>
      <c r="W55" s="239"/>
      <c r="X55" s="239"/>
      <c r="Y55" s="240"/>
      <c r="Z55" s="238"/>
      <c r="AA55" s="239"/>
      <c r="AB55" s="239"/>
      <c r="AC55" s="240"/>
      <c r="AD55" s="238"/>
      <c r="AE55" s="239"/>
      <c r="AF55" s="239"/>
      <c r="AG55" s="240"/>
      <c r="AH55" s="238"/>
      <c r="AI55" s="239"/>
      <c r="AJ55" s="239"/>
      <c r="AK55" s="239"/>
      <c r="AL55" s="240"/>
      <c r="AM55" s="238"/>
      <c r="AN55" s="239"/>
      <c r="AO55" s="239"/>
      <c r="AP55" s="239"/>
      <c r="AQ55" s="240"/>
      <c r="AR55" s="238"/>
      <c r="AS55" s="239"/>
      <c r="AT55" s="239"/>
      <c r="AU55" s="239"/>
      <c r="AV55" s="240"/>
      <c r="AW55" s="238"/>
      <c r="AX55" s="239"/>
      <c r="AY55" s="726"/>
      <c r="AZ55" s="726"/>
      <c r="BA55" s="727"/>
      <c r="BB55" s="703"/>
      <c r="BC55" s="726"/>
      <c r="BD55" s="726"/>
      <c r="BE55" s="726"/>
      <c r="BF55" s="727"/>
      <c r="BG55" s="703"/>
      <c r="BH55" s="726"/>
      <c r="BI55" s="705"/>
      <c r="BJ55" s="705"/>
      <c r="BK55" s="706"/>
      <c r="BL55" s="707"/>
      <c r="BM55" s="706"/>
      <c r="BN55" s="298"/>
      <c r="BO55" s="302"/>
      <c r="BP55" s="306"/>
      <c r="BQ55" s="306"/>
      <c r="BR55" s="306"/>
      <c r="BS55" s="310"/>
      <c r="BT55" s="263"/>
      <c r="BU55" s="263"/>
      <c r="BV55" s="263"/>
      <c r="BW55" s="306"/>
      <c r="BX55" s="348"/>
      <c r="BY55" s="416"/>
      <c r="BZ55" s="314"/>
    </row>
    <row r="56" spans="1:78" ht="21" hidden="1" customHeight="1" x14ac:dyDescent="0.35">
      <c r="A56" s="295"/>
      <c r="B56" s="242"/>
      <c r="C56" s="241"/>
      <c r="D56" s="241"/>
      <c r="E56" s="241"/>
      <c r="F56" s="243"/>
      <c r="G56" s="242"/>
      <c r="H56" s="241"/>
      <c r="I56" s="239"/>
      <c r="J56" s="241"/>
      <c r="K56" s="243"/>
      <c r="L56" s="242"/>
      <c r="M56" s="241"/>
      <c r="N56" s="241"/>
      <c r="O56" s="241"/>
      <c r="P56" s="243"/>
      <c r="Q56" s="242"/>
      <c r="R56" s="241"/>
      <c r="S56" s="241"/>
      <c r="T56" s="241"/>
      <c r="U56" s="243"/>
      <c r="V56" s="242"/>
      <c r="W56" s="241"/>
      <c r="X56" s="241"/>
      <c r="Y56" s="243"/>
      <c r="Z56" s="242"/>
      <c r="AA56" s="241"/>
      <c r="AB56" s="241"/>
      <c r="AC56" s="243"/>
      <c r="AD56" s="242"/>
      <c r="AE56" s="241"/>
      <c r="AF56" s="241"/>
      <c r="AG56" s="243"/>
      <c r="AH56" s="242"/>
      <c r="AI56" s="241"/>
      <c r="AJ56" s="241"/>
      <c r="AK56" s="241"/>
      <c r="AL56" s="243"/>
      <c r="AM56" s="242"/>
      <c r="AN56" s="241"/>
      <c r="AO56" s="241"/>
      <c r="AP56" s="241"/>
      <c r="AQ56" s="243"/>
      <c r="AR56" s="242"/>
      <c r="AS56" s="241"/>
      <c r="AT56" s="241"/>
      <c r="AU56" s="241"/>
      <c r="AV56" s="243"/>
      <c r="AW56" s="242"/>
      <c r="AX56" s="241"/>
      <c r="AY56" s="725"/>
      <c r="AZ56" s="725"/>
      <c r="BA56" s="736"/>
      <c r="BB56" s="709"/>
      <c r="BC56" s="725"/>
      <c r="BD56" s="725"/>
      <c r="BE56" s="725"/>
      <c r="BF56" s="736"/>
      <c r="BG56" s="709"/>
      <c r="BH56" s="725"/>
      <c r="BI56" s="705"/>
      <c r="BJ56" s="705"/>
      <c r="BK56" s="706"/>
      <c r="BL56" s="707"/>
      <c r="BM56" s="706"/>
      <c r="BN56" s="299"/>
      <c r="BO56" s="303"/>
      <c r="BP56" s="307"/>
      <c r="BQ56" s="307"/>
      <c r="BR56" s="307"/>
      <c r="BS56" s="311"/>
      <c r="BT56" s="264"/>
      <c r="BU56" s="264"/>
      <c r="BV56" s="264"/>
      <c r="BW56" s="307"/>
      <c r="BX56" s="349"/>
      <c r="BY56" s="416"/>
      <c r="BZ56" s="314"/>
    </row>
    <row r="57" spans="1:78" ht="19.5" hidden="1" thickBot="1" x14ac:dyDescent="0.35">
      <c r="A57" s="296"/>
      <c r="B57" s="244"/>
      <c r="C57" s="245"/>
      <c r="D57" s="245"/>
      <c r="E57" s="245"/>
      <c r="F57" s="246"/>
      <c r="G57" s="244"/>
      <c r="H57" s="245"/>
      <c r="I57" s="245"/>
      <c r="J57" s="245"/>
      <c r="K57" s="246"/>
      <c r="L57" s="244"/>
      <c r="M57" s="245"/>
      <c r="N57" s="245"/>
      <c r="O57" s="245"/>
      <c r="P57" s="246"/>
      <c r="Q57" s="244"/>
      <c r="R57" s="245"/>
      <c r="S57" s="245"/>
      <c r="T57" s="245"/>
      <c r="U57" s="246"/>
      <c r="V57" s="244"/>
      <c r="W57" s="245"/>
      <c r="X57" s="245"/>
      <c r="Y57" s="246"/>
      <c r="Z57" s="244"/>
      <c r="AA57" s="245"/>
      <c r="AB57" s="245"/>
      <c r="AC57" s="246"/>
      <c r="AD57" s="244"/>
      <c r="AE57" s="245"/>
      <c r="AF57" s="245"/>
      <c r="AG57" s="246"/>
      <c r="AH57" s="244"/>
      <c r="AI57" s="245"/>
      <c r="AJ57" s="245"/>
      <c r="AK57" s="245"/>
      <c r="AL57" s="246"/>
      <c r="AM57" s="244"/>
      <c r="AN57" s="245"/>
      <c r="AO57" s="245"/>
      <c r="AP57" s="245"/>
      <c r="AQ57" s="246"/>
      <c r="AR57" s="244"/>
      <c r="AS57" s="245"/>
      <c r="AT57" s="245"/>
      <c r="AU57" s="245"/>
      <c r="AV57" s="246"/>
      <c r="AW57" s="244"/>
      <c r="AX57" s="245"/>
      <c r="AY57" s="731"/>
      <c r="AZ57" s="731"/>
      <c r="BA57" s="732"/>
      <c r="BB57" s="713"/>
      <c r="BC57" s="731"/>
      <c r="BD57" s="731"/>
      <c r="BE57" s="731"/>
      <c r="BF57" s="732"/>
      <c r="BG57" s="713"/>
      <c r="BH57" s="731"/>
      <c r="BI57" s="714"/>
      <c r="BJ57" s="714"/>
      <c r="BK57" s="715"/>
      <c r="BL57" s="716"/>
      <c r="BM57" s="715"/>
      <c r="BN57" s="300"/>
      <c r="BO57" s="304"/>
      <c r="BP57" s="308"/>
      <c r="BQ57" s="308"/>
      <c r="BR57" s="308"/>
      <c r="BS57" s="312"/>
      <c r="BT57" s="265"/>
      <c r="BU57" s="265"/>
      <c r="BV57" s="265"/>
      <c r="BW57" s="308"/>
      <c r="BX57" s="350"/>
      <c r="BY57" s="416"/>
      <c r="BZ57" s="314"/>
    </row>
    <row r="58" spans="1:78" ht="18.75" x14ac:dyDescent="0.3">
      <c r="A58" s="351" t="s">
        <v>27</v>
      </c>
      <c r="B58" s="205"/>
      <c r="C58" s="206"/>
      <c r="D58" s="206"/>
      <c r="E58" s="206"/>
      <c r="F58" s="207"/>
      <c r="G58" s="205"/>
      <c r="H58" s="206"/>
      <c r="I58" s="206"/>
      <c r="J58" s="206"/>
      <c r="K58" s="207"/>
      <c r="L58" s="205"/>
      <c r="M58" s="206"/>
      <c r="N58" s="208"/>
      <c r="O58" s="206"/>
      <c r="P58" s="207"/>
      <c r="Q58" s="205"/>
      <c r="R58" s="206"/>
      <c r="S58" s="206"/>
      <c r="T58" s="206"/>
      <c r="U58" s="207"/>
      <c r="V58" s="205"/>
      <c r="W58" s="206"/>
      <c r="X58" s="206"/>
      <c r="Y58" s="207"/>
      <c r="Z58" s="205"/>
      <c r="AA58" s="206"/>
      <c r="AB58" s="762"/>
      <c r="AC58" s="627" t="s">
        <v>128</v>
      </c>
      <c r="AD58" s="628"/>
      <c r="AE58" s="628"/>
      <c r="AF58" s="628"/>
      <c r="AG58" s="628"/>
      <c r="AH58" s="629"/>
      <c r="AI58" s="764"/>
      <c r="AJ58" s="206"/>
      <c r="AK58" s="206"/>
      <c r="AL58" s="207"/>
      <c r="AM58" s="205"/>
      <c r="AN58" s="206"/>
      <c r="AO58" s="206"/>
      <c r="AP58" s="206"/>
      <c r="AQ58" s="207"/>
      <c r="AR58" s="205"/>
      <c r="AS58" s="206"/>
      <c r="AT58" s="206"/>
      <c r="AU58" s="206"/>
      <c r="AV58" s="207"/>
      <c r="AW58" s="205"/>
      <c r="AX58" s="206"/>
      <c r="AY58" s="720"/>
      <c r="AZ58" s="720"/>
      <c r="BA58" s="721"/>
      <c r="BB58" s="694"/>
      <c r="BC58" s="720"/>
      <c r="BD58" s="720"/>
      <c r="BE58" s="720"/>
      <c r="BF58" s="721"/>
      <c r="BG58" s="694"/>
      <c r="BH58" s="720"/>
      <c r="BI58" s="696"/>
      <c r="BJ58" s="696"/>
      <c r="BK58" s="697"/>
      <c r="BL58" s="698"/>
      <c r="BM58" s="697"/>
      <c r="BN58" s="355">
        <v>50</v>
      </c>
      <c r="BO58" s="359">
        <v>8</v>
      </c>
      <c r="BP58" s="339">
        <v>2</v>
      </c>
      <c r="BQ58" s="339"/>
      <c r="BR58" s="339">
        <v>8</v>
      </c>
      <c r="BS58" s="363">
        <f t="shared" ref="BS58:BS62" si="12">IF(BW58="ПМК",(BN58-4)/(BO58-1),BN58/BO58)</f>
        <v>6.25</v>
      </c>
      <c r="BT58" s="270"/>
      <c r="BU58" s="270"/>
      <c r="BV58" s="270"/>
      <c r="BW58" s="339" t="s">
        <v>26</v>
      </c>
      <c r="BX58" s="343" t="s">
        <v>34</v>
      </c>
      <c r="BY58" s="416"/>
      <c r="BZ58" s="314">
        <f>COUNTIF($B58:$BM61,BZ$2)</f>
        <v>0</v>
      </c>
    </row>
    <row r="59" spans="1:78" ht="18.75" x14ac:dyDescent="0.3">
      <c r="A59" s="352"/>
      <c r="B59" s="216"/>
      <c r="C59" s="219"/>
      <c r="D59" s="219"/>
      <c r="E59" s="219"/>
      <c r="F59" s="218"/>
      <c r="G59" s="216"/>
      <c r="H59" s="219"/>
      <c r="I59" s="219"/>
      <c r="J59" s="219"/>
      <c r="K59" s="218"/>
      <c r="L59" s="216"/>
      <c r="M59" s="219"/>
      <c r="N59" s="217"/>
      <c r="O59" s="219"/>
      <c r="P59" s="218"/>
      <c r="Q59" s="216"/>
      <c r="R59" s="219"/>
      <c r="S59" s="219"/>
      <c r="T59" s="219"/>
      <c r="U59" s="218"/>
      <c r="V59" s="216"/>
      <c r="W59" s="219"/>
      <c r="X59" s="219"/>
      <c r="Y59" s="218"/>
      <c r="Z59" s="216"/>
      <c r="AA59" s="219"/>
      <c r="AB59" s="763"/>
      <c r="AC59" s="630"/>
      <c r="AD59" s="631"/>
      <c r="AE59" s="631"/>
      <c r="AF59" s="631"/>
      <c r="AG59" s="631"/>
      <c r="AH59" s="632"/>
      <c r="AI59" s="765"/>
      <c r="AJ59" s="219"/>
      <c r="AK59" s="219"/>
      <c r="AL59" s="218"/>
      <c r="AM59" s="216"/>
      <c r="AN59" s="219"/>
      <c r="AO59" s="219"/>
      <c r="AP59" s="219"/>
      <c r="AQ59" s="218"/>
      <c r="AR59" s="216"/>
      <c r="AS59" s="219"/>
      <c r="AT59" s="219"/>
      <c r="AU59" s="219"/>
      <c r="AV59" s="218"/>
      <c r="AW59" s="216"/>
      <c r="AX59" s="219"/>
      <c r="AY59" s="726"/>
      <c r="AZ59" s="726"/>
      <c r="BA59" s="727"/>
      <c r="BB59" s="703"/>
      <c r="BC59" s="726"/>
      <c r="BD59" s="726"/>
      <c r="BE59" s="726"/>
      <c r="BF59" s="727"/>
      <c r="BG59" s="703"/>
      <c r="BH59" s="726"/>
      <c r="BI59" s="705"/>
      <c r="BJ59" s="705"/>
      <c r="BK59" s="706"/>
      <c r="BL59" s="707"/>
      <c r="BM59" s="706"/>
      <c r="BN59" s="356"/>
      <c r="BO59" s="360"/>
      <c r="BP59" s="340"/>
      <c r="BQ59" s="340"/>
      <c r="BR59" s="340"/>
      <c r="BS59" s="364"/>
      <c r="BT59" s="271">
        <f>BR58*BS58</f>
        <v>50</v>
      </c>
      <c r="BU59" s="271">
        <f>BT59/8.7</f>
        <v>5.7471264367816097</v>
      </c>
      <c r="BV59" s="271">
        <v>6</v>
      </c>
      <c r="BW59" s="340"/>
      <c r="BX59" s="344"/>
      <c r="BY59" s="416"/>
      <c r="BZ59" s="314"/>
    </row>
    <row r="60" spans="1:78" ht="18.75" x14ac:dyDescent="0.3">
      <c r="A60" s="353"/>
      <c r="B60" s="221"/>
      <c r="C60" s="217"/>
      <c r="D60" s="217"/>
      <c r="E60" s="217"/>
      <c r="F60" s="220"/>
      <c r="G60" s="221"/>
      <c r="H60" s="217"/>
      <c r="I60" s="219"/>
      <c r="J60" s="217"/>
      <c r="K60" s="220"/>
      <c r="L60" s="221"/>
      <c r="M60" s="217"/>
      <c r="N60" s="217"/>
      <c r="O60" s="217"/>
      <c r="P60" s="220"/>
      <c r="Q60" s="221"/>
      <c r="R60" s="217"/>
      <c r="S60" s="217"/>
      <c r="T60" s="217"/>
      <c r="U60" s="220"/>
      <c r="V60" s="221"/>
      <c r="W60" s="217"/>
      <c r="X60" s="217"/>
      <c r="Y60" s="220"/>
      <c r="Z60" s="221"/>
      <c r="AA60" s="217"/>
      <c r="AB60" s="753"/>
      <c r="AC60" s="630"/>
      <c r="AD60" s="631"/>
      <c r="AE60" s="631"/>
      <c r="AF60" s="631"/>
      <c r="AG60" s="631"/>
      <c r="AH60" s="632"/>
      <c r="AI60" s="740"/>
      <c r="AJ60" s="217"/>
      <c r="AK60" s="217"/>
      <c r="AL60" s="220"/>
      <c r="AM60" s="221"/>
      <c r="AN60" s="217"/>
      <c r="AO60" s="217"/>
      <c r="AP60" s="217"/>
      <c r="AQ60" s="220"/>
      <c r="AR60" s="221"/>
      <c r="AS60" s="217"/>
      <c r="AT60" s="217"/>
      <c r="AU60" s="217"/>
      <c r="AV60" s="220"/>
      <c r="AW60" s="221"/>
      <c r="AX60" s="217"/>
      <c r="AY60" s="725"/>
      <c r="AZ60" s="725"/>
      <c r="BA60" s="736"/>
      <c r="BB60" s="709"/>
      <c r="BC60" s="725"/>
      <c r="BD60" s="725"/>
      <c r="BE60" s="725"/>
      <c r="BF60" s="736"/>
      <c r="BG60" s="709"/>
      <c r="BH60" s="725"/>
      <c r="BI60" s="705"/>
      <c r="BJ60" s="705"/>
      <c r="BK60" s="706"/>
      <c r="BL60" s="707"/>
      <c r="BM60" s="706"/>
      <c r="BN60" s="357"/>
      <c r="BO60" s="361"/>
      <c r="BP60" s="341"/>
      <c r="BQ60" s="341"/>
      <c r="BR60" s="341"/>
      <c r="BS60" s="365"/>
      <c r="BT60" s="272"/>
      <c r="BU60" s="272"/>
      <c r="BV60" s="272"/>
      <c r="BW60" s="341"/>
      <c r="BX60" s="345"/>
      <c r="BY60" s="416"/>
      <c r="BZ60" s="314"/>
    </row>
    <row r="61" spans="1:78" ht="19.5" thickBot="1" x14ac:dyDescent="0.35">
      <c r="A61" s="354"/>
      <c r="B61" s="228"/>
      <c r="C61" s="229"/>
      <c r="D61" s="229"/>
      <c r="E61" s="229"/>
      <c r="F61" s="230"/>
      <c r="G61" s="228"/>
      <c r="H61" s="229"/>
      <c r="I61" s="229"/>
      <c r="J61" s="229"/>
      <c r="K61" s="230"/>
      <c r="L61" s="228"/>
      <c r="M61" s="229"/>
      <c r="N61" s="229"/>
      <c r="O61" s="229"/>
      <c r="P61" s="230"/>
      <c r="Q61" s="228"/>
      <c r="R61" s="229"/>
      <c r="S61" s="229"/>
      <c r="T61" s="229"/>
      <c r="U61" s="230"/>
      <c r="V61" s="228"/>
      <c r="W61" s="229"/>
      <c r="X61" s="229"/>
      <c r="Y61" s="230"/>
      <c r="Z61" s="228"/>
      <c r="AA61" s="229"/>
      <c r="AB61" s="754"/>
      <c r="AC61" s="633"/>
      <c r="AD61" s="634"/>
      <c r="AE61" s="634"/>
      <c r="AF61" s="634"/>
      <c r="AG61" s="634"/>
      <c r="AH61" s="635"/>
      <c r="AI61" s="741"/>
      <c r="AJ61" s="229"/>
      <c r="AK61" s="229"/>
      <c r="AL61" s="230"/>
      <c r="AM61" s="228"/>
      <c r="AN61" s="229"/>
      <c r="AO61" s="229"/>
      <c r="AP61" s="229"/>
      <c r="AQ61" s="230"/>
      <c r="AR61" s="228"/>
      <c r="AS61" s="229"/>
      <c r="AT61" s="229"/>
      <c r="AU61" s="229"/>
      <c r="AV61" s="230"/>
      <c r="AW61" s="228"/>
      <c r="AX61" s="229"/>
      <c r="AY61" s="731"/>
      <c r="AZ61" s="731"/>
      <c r="BA61" s="732"/>
      <c r="BB61" s="713"/>
      <c r="BC61" s="731"/>
      <c r="BD61" s="731"/>
      <c r="BE61" s="731"/>
      <c r="BF61" s="732"/>
      <c r="BG61" s="713"/>
      <c r="BH61" s="731"/>
      <c r="BI61" s="714"/>
      <c r="BJ61" s="714"/>
      <c r="BK61" s="715"/>
      <c r="BL61" s="716"/>
      <c r="BM61" s="715"/>
      <c r="BN61" s="358"/>
      <c r="BO61" s="362"/>
      <c r="BP61" s="342"/>
      <c r="BQ61" s="342"/>
      <c r="BR61" s="342"/>
      <c r="BS61" s="366"/>
      <c r="BT61" s="273"/>
      <c r="BU61" s="273"/>
      <c r="BV61" s="273"/>
      <c r="BW61" s="342"/>
      <c r="BX61" s="346"/>
      <c r="BY61" s="416"/>
      <c r="BZ61" s="314"/>
    </row>
    <row r="62" spans="1:78" ht="18.75" x14ac:dyDescent="0.3">
      <c r="A62" s="351" t="s">
        <v>90</v>
      </c>
      <c r="B62" s="205"/>
      <c r="C62" s="206"/>
      <c r="D62" s="206"/>
      <c r="E62" s="206"/>
      <c r="F62" s="207"/>
      <c r="G62" s="205"/>
      <c r="H62" s="206"/>
      <c r="I62" s="206"/>
      <c r="J62" s="206"/>
      <c r="K62" s="207"/>
      <c r="L62" s="205"/>
      <c r="M62" s="206"/>
      <c r="N62" s="208"/>
      <c r="O62" s="206"/>
      <c r="P62" s="207"/>
      <c r="Q62" s="205"/>
      <c r="R62" s="206"/>
      <c r="S62" s="206"/>
      <c r="T62" s="206"/>
      <c r="U62" s="207"/>
      <c r="V62" s="205"/>
      <c r="W62" s="206"/>
      <c r="X62" s="206"/>
      <c r="Y62" s="207"/>
      <c r="Z62" s="205"/>
      <c r="AA62" s="206"/>
      <c r="AB62" s="206"/>
      <c r="AC62" s="207"/>
      <c r="AD62" s="205"/>
      <c r="AE62" s="206"/>
      <c r="AF62" s="206"/>
      <c r="AG62" s="207"/>
      <c r="AH62" s="205"/>
      <c r="AI62" s="206"/>
      <c r="AJ62" s="206"/>
      <c r="AK62" s="206"/>
      <c r="AL62" s="207"/>
      <c r="AM62" s="205"/>
      <c r="AN62" s="206"/>
      <c r="AO62" s="206"/>
      <c r="AP62" s="206"/>
      <c r="AQ62" s="207"/>
      <c r="AR62" s="205"/>
      <c r="AS62" s="206"/>
      <c r="AT62" s="206"/>
      <c r="AU62" s="206"/>
      <c r="AV62" s="207"/>
      <c r="AW62" s="205"/>
      <c r="AX62" s="206"/>
      <c r="AY62" s="809"/>
      <c r="AZ62" s="815" t="s">
        <v>128</v>
      </c>
      <c r="BA62" s="806"/>
      <c r="BB62" s="806"/>
      <c r="BC62" s="806"/>
      <c r="BD62" s="816"/>
      <c r="BE62" s="813"/>
      <c r="BF62" s="721"/>
      <c r="BG62" s="694"/>
      <c r="BH62" s="720"/>
      <c r="BI62" s="738"/>
      <c r="BJ62" s="696"/>
      <c r="BK62" s="697"/>
      <c r="BL62" s="698"/>
      <c r="BM62" s="697"/>
      <c r="BN62" s="355">
        <v>80</v>
      </c>
      <c r="BO62" s="359">
        <v>13</v>
      </c>
      <c r="BP62" s="339" t="s">
        <v>25</v>
      </c>
      <c r="BQ62" s="339">
        <v>6</v>
      </c>
      <c r="BR62" s="339">
        <v>7</v>
      </c>
      <c r="BS62" s="363">
        <f t="shared" si="12"/>
        <v>6.1538461538461542</v>
      </c>
      <c r="BT62" s="270"/>
      <c r="BU62" s="270"/>
      <c r="BV62" s="270"/>
      <c r="BW62" s="339" t="s">
        <v>26</v>
      </c>
      <c r="BX62" s="343" t="s">
        <v>33</v>
      </c>
      <c r="BY62" s="416"/>
      <c r="BZ62" s="314">
        <f>COUNTIF($B62:$BM65,BZ$2)</f>
        <v>0</v>
      </c>
    </row>
    <row r="63" spans="1:78" ht="18.75" x14ac:dyDescent="0.3">
      <c r="A63" s="352"/>
      <c r="B63" s="216"/>
      <c r="C63" s="219"/>
      <c r="D63" s="219"/>
      <c r="E63" s="219"/>
      <c r="F63" s="218"/>
      <c r="G63" s="216"/>
      <c r="H63" s="219"/>
      <c r="I63" s="219"/>
      <c r="J63" s="219"/>
      <c r="K63" s="218"/>
      <c r="L63" s="216"/>
      <c r="M63" s="219"/>
      <c r="N63" s="217"/>
      <c r="O63" s="219"/>
      <c r="P63" s="218"/>
      <c r="Q63" s="216"/>
      <c r="R63" s="219"/>
      <c r="S63" s="219"/>
      <c r="T63" s="219"/>
      <c r="U63" s="218"/>
      <c r="V63" s="216"/>
      <c r="W63" s="219"/>
      <c r="X63" s="219"/>
      <c r="Y63" s="218"/>
      <c r="Z63" s="216"/>
      <c r="AA63" s="219"/>
      <c r="AB63" s="219"/>
      <c r="AC63" s="218"/>
      <c r="AD63" s="216"/>
      <c r="AE63" s="219"/>
      <c r="AF63" s="219"/>
      <c r="AG63" s="218"/>
      <c r="AH63" s="216"/>
      <c r="AI63" s="219"/>
      <c r="AJ63" s="219"/>
      <c r="AK63" s="219"/>
      <c r="AL63" s="218"/>
      <c r="AM63" s="216"/>
      <c r="AN63" s="219"/>
      <c r="AO63" s="219"/>
      <c r="AP63" s="219"/>
      <c r="AQ63" s="218"/>
      <c r="AR63" s="216"/>
      <c r="AS63" s="219"/>
      <c r="AT63" s="219"/>
      <c r="AU63" s="219"/>
      <c r="AV63" s="218"/>
      <c r="AW63" s="216"/>
      <c r="AX63" s="219"/>
      <c r="AY63" s="810"/>
      <c r="AZ63" s="817"/>
      <c r="BA63" s="807"/>
      <c r="BB63" s="807"/>
      <c r="BC63" s="807"/>
      <c r="BD63" s="818"/>
      <c r="BE63" s="814"/>
      <c r="BF63" s="727"/>
      <c r="BG63" s="703"/>
      <c r="BH63" s="726"/>
      <c r="BI63" s="705"/>
      <c r="BJ63" s="705"/>
      <c r="BK63" s="706"/>
      <c r="BL63" s="707"/>
      <c r="BM63" s="706"/>
      <c r="BN63" s="356"/>
      <c r="BO63" s="360"/>
      <c r="BP63" s="340"/>
      <c r="BQ63" s="340"/>
      <c r="BR63" s="340"/>
      <c r="BS63" s="364"/>
      <c r="BT63" s="271">
        <f>BR62*BS62</f>
        <v>43.07692307692308</v>
      </c>
      <c r="BU63" s="271">
        <f>BT63/8.7</f>
        <v>4.9513704686118487</v>
      </c>
      <c r="BV63" s="271">
        <v>5</v>
      </c>
      <c r="BW63" s="340"/>
      <c r="BX63" s="344"/>
      <c r="BY63" s="416"/>
      <c r="BZ63" s="314"/>
    </row>
    <row r="64" spans="1:78" ht="18.75" x14ac:dyDescent="0.3">
      <c r="A64" s="353"/>
      <c r="B64" s="221"/>
      <c r="C64" s="217"/>
      <c r="D64" s="217"/>
      <c r="E64" s="217"/>
      <c r="F64" s="220"/>
      <c r="G64" s="221"/>
      <c r="H64" s="217"/>
      <c r="I64" s="219"/>
      <c r="J64" s="217"/>
      <c r="K64" s="220"/>
      <c r="L64" s="221"/>
      <c r="M64" s="217"/>
      <c r="N64" s="217"/>
      <c r="O64" s="217"/>
      <c r="P64" s="220"/>
      <c r="Q64" s="221"/>
      <c r="R64" s="217"/>
      <c r="S64" s="217"/>
      <c r="T64" s="217"/>
      <c r="U64" s="220"/>
      <c r="V64" s="221"/>
      <c r="W64" s="217"/>
      <c r="X64" s="217"/>
      <c r="Y64" s="220"/>
      <c r="Z64" s="221"/>
      <c r="AA64" s="217"/>
      <c r="AB64" s="217"/>
      <c r="AC64" s="220"/>
      <c r="AD64" s="221"/>
      <c r="AE64" s="217"/>
      <c r="AF64" s="217"/>
      <c r="AG64" s="220"/>
      <c r="AH64" s="221"/>
      <c r="AI64" s="217"/>
      <c r="AJ64" s="217"/>
      <c r="AK64" s="217"/>
      <c r="AL64" s="220"/>
      <c r="AM64" s="221"/>
      <c r="AN64" s="217"/>
      <c r="AO64" s="217"/>
      <c r="AP64" s="217"/>
      <c r="AQ64" s="220"/>
      <c r="AR64" s="221"/>
      <c r="AS64" s="217"/>
      <c r="AT64" s="217"/>
      <c r="AU64" s="217"/>
      <c r="AV64" s="220"/>
      <c r="AW64" s="221"/>
      <c r="AX64" s="217"/>
      <c r="AY64" s="811"/>
      <c r="AZ64" s="817"/>
      <c r="BA64" s="807"/>
      <c r="BB64" s="807"/>
      <c r="BC64" s="807"/>
      <c r="BD64" s="818"/>
      <c r="BE64" s="798"/>
      <c r="BF64" s="736"/>
      <c r="BG64" s="709"/>
      <c r="BH64" s="725"/>
      <c r="BI64" s="705"/>
      <c r="BJ64" s="705"/>
      <c r="BK64" s="706"/>
      <c r="BL64" s="707"/>
      <c r="BM64" s="706"/>
      <c r="BN64" s="357"/>
      <c r="BO64" s="361"/>
      <c r="BP64" s="341"/>
      <c r="BQ64" s="341"/>
      <c r="BR64" s="341"/>
      <c r="BS64" s="365"/>
      <c r="BT64" s="272"/>
      <c r="BU64" s="272"/>
      <c r="BV64" s="272"/>
      <c r="BW64" s="341"/>
      <c r="BX64" s="345"/>
      <c r="BY64" s="416"/>
      <c r="BZ64" s="314"/>
    </row>
    <row r="65" spans="1:78" ht="19.5" thickBot="1" x14ac:dyDescent="0.35">
      <c r="A65" s="354"/>
      <c r="B65" s="228"/>
      <c r="C65" s="229"/>
      <c r="D65" s="229"/>
      <c r="E65" s="229"/>
      <c r="F65" s="230"/>
      <c r="G65" s="228"/>
      <c r="H65" s="229"/>
      <c r="I65" s="229"/>
      <c r="J65" s="229"/>
      <c r="K65" s="230"/>
      <c r="L65" s="228"/>
      <c r="M65" s="229"/>
      <c r="N65" s="229"/>
      <c r="O65" s="229"/>
      <c r="P65" s="230"/>
      <c r="Q65" s="228"/>
      <c r="R65" s="229"/>
      <c r="S65" s="229"/>
      <c r="T65" s="229"/>
      <c r="U65" s="230"/>
      <c r="V65" s="228"/>
      <c r="W65" s="229"/>
      <c r="X65" s="229"/>
      <c r="Y65" s="230"/>
      <c r="Z65" s="228"/>
      <c r="AA65" s="229"/>
      <c r="AB65" s="229"/>
      <c r="AC65" s="230"/>
      <c r="AD65" s="228"/>
      <c r="AE65" s="229"/>
      <c r="AF65" s="229"/>
      <c r="AG65" s="230"/>
      <c r="AH65" s="228"/>
      <c r="AI65" s="229"/>
      <c r="AJ65" s="229"/>
      <c r="AK65" s="229"/>
      <c r="AL65" s="230"/>
      <c r="AM65" s="228"/>
      <c r="AN65" s="229"/>
      <c r="AO65" s="229"/>
      <c r="AP65" s="229"/>
      <c r="AQ65" s="230"/>
      <c r="AR65" s="228"/>
      <c r="AS65" s="229"/>
      <c r="AT65" s="229"/>
      <c r="AU65" s="229"/>
      <c r="AV65" s="230"/>
      <c r="AW65" s="228"/>
      <c r="AX65" s="229"/>
      <c r="AY65" s="812"/>
      <c r="AZ65" s="819"/>
      <c r="BA65" s="808"/>
      <c r="BB65" s="808"/>
      <c r="BC65" s="808"/>
      <c r="BD65" s="820"/>
      <c r="BE65" s="799"/>
      <c r="BF65" s="732"/>
      <c r="BG65" s="713"/>
      <c r="BH65" s="731"/>
      <c r="BI65" s="714"/>
      <c r="BJ65" s="714"/>
      <c r="BK65" s="715"/>
      <c r="BL65" s="716"/>
      <c r="BM65" s="715"/>
      <c r="BN65" s="358"/>
      <c r="BO65" s="362"/>
      <c r="BP65" s="342"/>
      <c r="BQ65" s="342"/>
      <c r="BR65" s="342"/>
      <c r="BS65" s="366"/>
      <c r="BT65" s="273"/>
      <c r="BU65" s="273"/>
      <c r="BV65" s="273"/>
      <c r="BW65" s="342"/>
      <c r="BX65" s="346"/>
      <c r="BY65" s="416"/>
      <c r="BZ65" s="314"/>
    </row>
    <row r="66" spans="1:78" ht="18.75" x14ac:dyDescent="0.3">
      <c r="A66" s="315" t="s">
        <v>32</v>
      </c>
      <c r="B66" s="249"/>
      <c r="C66" s="250"/>
      <c r="D66" s="250"/>
      <c r="E66" s="250"/>
      <c r="F66" s="251"/>
      <c r="G66" s="249"/>
      <c r="H66" s="250"/>
      <c r="I66" s="250"/>
      <c r="J66" s="250"/>
      <c r="K66" s="251"/>
      <c r="L66" s="249"/>
      <c r="M66" s="250"/>
      <c r="N66" s="252"/>
      <c r="O66" s="250"/>
      <c r="P66" s="251"/>
      <c r="Q66" s="249"/>
      <c r="R66" s="250"/>
      <c r="S66" s="250"/>
      <c r="T66" s="250"/>
      <c r="U66" s="251"/>
      <c r="V66" s="249"/>
      <c r="W66" s="250"/>
      <c r="X66" s="250"/>
      <c r="Y66" s="251"/>
      <c r="Z66" s="249"/>
      <c r="AA66" s="250"/>
      <c r="AB66" s="250"/>
      <c r="AC66" s="251"/>
      <c r="AD66" s="249"/>
      <c r="AE66" s="250"/>
      <c r="AF66" s="250"/>
      <c r="AG66" s="251"/>
      <c r="AH66" s="249"/>
      <c r="AI66" s="250"/>
      <c r="AJ66" s="250"/>
      <c r="AK66" s="250"/>
      <c r="AL66" s="251"/>
      <c r="AM66" s="249"/>
      <c r="AN66" s="250"/>
      <c r="AO66" s="250"/>
      <c r="AP66" s="250"/>
      <c r="AQ66" s="251"/>
      <c r="AR66" s="249"/>
      <c r="AS66" s="250"/>
      <c r="AT66" s="250"/>
      <c r="AU66" s="250"/>
      <c r="AV66" s="251"/>
      <c r="AW66" s="249"/>
      <c r="AX66" s="250"/>
      <c r="AY66" s="821"/>
      <c r="AZ66" s="821"/>
      <c r="BA66" s="822"/>
      <c r="BB66" s="823"/>
      <c r="BC66" s="821"/>
      <c r="BD66" s="821"/>
      <c r="BE66" s="821"/>
      <c r="BF66" s="822"/>
      <c r="BG66" s="823"/>
      <c r="BH66" s="821"/>
      <c r="BI66" s="824"/>
      <c r="BJ66" s="824"/>
      <c r="BK66" s="825"/>
      <c r="BL66" s="826"/>
      <c r="BM66" s="825"/>
      <c r="BN66" s="319">
        <v>60</v>
      </c>
      <c r="BO66" s="323"/>
      <c r="BP66" s="327" t="s">
        <v>25</v>
      </c>
      <c r="BQ66" s="327"/>
      <c r="BR66" s="327"/>
      <c r="BS66" s="331">
        <v>2</v>
      </c>
      <c r="BT66" s="266"/>
      <c r="BU66" s="266"/>
      <c r="BV66" s="266"/>
      <c r="BW66" s="327" t="s">
        <v>26</v>
      </c>
      <c r="BX66" s="335" t="s">
        <v>34</v>
      </c>
      <c r="BY66" s="416"/>
      <c r="BZ66" s="314">
        <f>COUNTIF($B66:$BM69,BZ$2)</f>
        <v>0</v>
      </c>
    </row>
    <row r="67" spans="1:78" ht="18.75" x14ac:dyDescent="0.3">
      <c r="A67" s="316"/>
      <c r="B67" s="253"/>
      <c r="C67" s="254"/>
      <c r="D67" s="254"/>
      <c r="E67" s="254"/>
      <c r="F67" s="255"/>
      <c r="G67" s="253"/>
      <c r="H67" s="254"/>
      <c r="I67" s="254"/>
      <c r="J67" s="254"/>
      <c r="K67" s="255"/>
      <c r="L67" s="253"/>
      <c r="M67" s="254"/>
      <c r="N67" s="256"/>
      <c r="O67" s="254"/>
      <c r="P67" s="255"/>
      <c r="Q67" s="253"/>
      <c r="R67" s="254"/>
      <c r="S67" s="254"/>
      <c r="T67" s="254"/>
      <c r="U67" s="255"/>
      <c r="V67" s="253"/>
      <c r="W67" s="254"/>
      <c r="X67" s="254"/>
      <c r="Y67" s="255"/>
      <c r="Z67" s="253"/>
      <c r="AA67" s="254"/>
      <c r="AB67" s="254"/>
      <c r="AC67" s="255"/>
      <c r="AD67" s="253"/>
      <c r="AE67" s="254"/>
      <c r="AF67" s="254"/>
      <c r="AG67" s="255"/>
      <c r="AH67" s="253"/>
      <c r="AI67" s="254"/>
      <c r="AJ67" s="254"/>
      <c r="AK67" s="254"/>
      <c r="AL67" s="255"/>
      <c r="AM67" s="253"/>
      <c r="AN67" s="254"/>
      <c r="AO67" s="254"/>
      <c r="AP67" s="254"/>
      <c r="AQ67" s="255"/>
      <c r="AR67" s="253"/>
      <c r="AS67" s="254"/>
      <c r="AT67" s="254"/>
      <c r="AU67" s="254"/>
      <c r="AV67" s="255"/>
      <c r="AW67" s="253"/>
      <c r="AX67" s="254"/>
      <c r="AY67" s="827"/>
      <c r="AZ67" s="827"/>
      <c r="BA67" s="828"/>
      <c r="BB67" s="829"/>
      <c r="BC67" s="827"/>
      <c r="BD67" s="827"/>
      <c r="BE67" s="827"/>
      <c r="BF67" s="828"/>
      <c r="BG67" s="829"/>
      <c r="BH67" s="827"/>
      <c r="BI67" s="830"/>
      <c r="BJ67" s="830"/>
      <c r="BK67" s="831"/>
      <c r="BL67" s="832"/>
      <c r="BM67" s="831"/>
      <c r="BN67" s="320"/>
      <c r="BO67" s="324"/>
      <c r="BP67" s="328"/>
      <c r="BQ67" s="328"/>
      <c r="BR67" s="328"/>
      <c r="BS67" s="332"/>
      <c r="BT67" s="267"/>
      <c r="BU67" s="267"/>
      <c r="BV67" s="267"/>
      <c r="BW67" s="328"/>
      <c r="BX67" s="336"/>
      <c r="BY67" s="416"/>
      <c r="BZ67" s="314"/>
    </row>
    <row r="68" spans="1:78" ht="18.75" x14ac:dyDescent="0.3">
      <c r="A68" s="317"/>
      <c r="B68" s="257"/>
      <c r="C68" s="256"/>
      <c r="D68" s="256"/>
      <c r="E68" s="256"/>
      <c r="F68" s="258"/>
      <c r="G68" s="257"/>
      <c r="H68" s="256"/>
      <c r="I68" s="254"/>
      <c r="J68" s="256"/>
      <c r="K68" s="258"/>
      <c r="L68" s="257"/>
      <c r="M68" s="256"/>
      <c r="N68" s="256"/>
      <c r="O68" s="256"/>
      <c r="P68" s="258"/>
      <c r="Q68" s="257"/>
      <c r="R68" s="256"/>
      <c r="S68" s="256"/>
      <c r="T68" s="256"/>
      <c r="U68" s="258"/>
      <c r="V68" s="257"/>
      <c r="W68" s="256"/>
      <c r="X68" s="256"/>
      <c r="Y68" s="258"/>
      <c r="Z68" s="257"/>
      <c r="AA68" s="256"/>
      <c r="AB68" s="256"/>
      <c r="AC68" s="258"/>
      <c r="AD68" s="257"/>
      <c r="AE68" s="256"/>
      <c r="AF68" s="256"/>
      <c r="AG68" s="258"/>
      <c r="AH68" s="257"/>
      <c r="AI68" s="256"/>
      <c r="AJ68" s="256"/>
      <c r="AK68" s="256"/>
      <c r="AL68" s="258"/>
      <c r="AM68" s="257"/>
      <c r="AN68" s="256"/>
      <c r="AO68" s="256"/>
      <c r="AP68" s="256"/>
      <c r="AQ68" s="258"/>
      <c r="AR68" s="257"/>
      <c r="AS68" s="256"/>
      <c r="AT68" s="256"/>
      <c r="AU68" s="256"/>
      <c r="AV68" s="258"/>
      <c r="AW68" s="257"/>
      <c r="AX68" s="256"/>
      <c r="AY68" s="833"/>
      <c r="AZ68" s="833"/>
      <c r="BA68" s="834"/>
      <c r="BB68" s="835"/>
      <c r="BC68" s="833"/>
      <c r="BD68" s="833"/>
      <c r="BE68" s="833"/>
      <c r="BF68" s="834"/>
      <c r="BG68" s="835"/>
      <c r="BH68" s="833"/>
      <c r="BI68" s="830"/>
      <c r="BJ68" s="830"/>
      <c r="BK68" s="831"/>
      <c r="BL68" s="832"/>
      <c r="BM68" s="831"/>
      <c r="BN68" s="321"/>
      <c r="BO68" s="325"/>
      <c r="BP68" s="329"/>
      <c r="BQ68" s="329"/>
      <c r="BR68" s="329"/>
      <c r="BS68" s="333"/>
      <c r="BT68" s="268"/>
      <c r="BU68" s="268"/>
      <c r="BV68" s="268"/>
      <c r="BW68" s="329"/>
      <c r="BX68" s="337"/>
      <c r="BY68" s="416"/>
      <c r="BZ68" s="314"/>
    </row>
    <row r="69" spans="1:78" ht="19.5" thickBot="1" x14ac:dyDescent="0.35">
      <c r="A69" s="318"/>
      <c r="B69" s="259"/>
      <c r="C69" s="260"/>
      <c r="D69" s="260"/>
      <c r="E69" s="260"/>
      <c r="F69" s="261"/>
      <c r="G69" s="259"/>
      <c r="H69" s="260"/>
      <c r="I69" s="260"/>
      <c r="J69" s="260"/>
      <c r="K69" s="261"/>
      <c r="L69" s="259"/>
      <c r="M69" s="260"/>
      <c r="N69" s="260"/>
      <c r="O69" s="260"/>
      <c r="P69" s="261"/>
      <c r="Q69" s="259"/>
      <c r="R69" s="260"/>
      <c r="S69" s="260"/>
      <c r="T69" s="260"/>
      <c r="U69" s="261"/>
      <c r="V69" s="259"/>
      <c r="W69" s="260"/>
      <c r="X69" s="260"/>
      <c r="Y69" s="261"/>
      <c r="Z69" s="259"/>
      <c r="AA69" s="260"/>
      <c r="AB69" s="260"/>
      <c r="AC69" s="261"/>
      <c r="AD69" s="259"/>
      <c r="AE69" s="260"/>
      <c r="AF69" s="260"/>
      <c r="AG69" s="261"/>
      <c r="AH69" s="259"/>
      <c r="AI69" s="260"/>
      <c r="AJ69" s="260"/>
      <c r="AK69" s="260"/>
      <c r="AL69" s="261"/>
      <c r="AM69" s="259"/>
      <c r="AN69" s="260"/>
      <c r="AO69" s="260"/>
      <c r="AP69" s="260"/>
      <c r="AQ69" s="261"/>
      <c r="AR69" s="259"/>
      <c r="AS69" s="260"/>
      <c r="AT69" s="260"/>
      <c r="AU69" s="260"/>
      <c r="AV69" s="261"/>
      <c r="AW69" s="259"/>
      <c r="AX69" s="260"/>
      <c r="AY69" s="836"/>
      <c r="AZ69" s="836"/>
      <c r="BA69" s="837"/>
      <c r="BB69" s="838"/>
      <c r="BC69" s="836"/>
      <c r="BD69" s="836"/>
      <c r="BE69" s="836"/>
      <c r="BF69" s="837"/>
      <c r="BG69" s="838"/>
      <c r="BH69" s="836"/>
      <c r="BI69" s="839"/>
      <c r="BJ69" s="839"/>
      <c r="BK69" s="840"/>
      <c r="BL69" s="841"/>
      <c r="BM69" s="840"/>
      <c r="BN69" s="322"/>
      <c r="BO69" s="326"/>
      <c r="BP69" s="330"/>
      <c r="BQ69" s="330"/>
      <c r="BR69" s="330"/>
      <c r="BS69" s="334"/>
      <c r="BT69" s="269"/>
      <c r="BU69" s="269"/>
      <c r="BV69" s="269"/>
      <c r="BW69" s="330"/>
      <c r="BX69" s="338"/>
      <c r="BY69" s="416"/>
      <c r="BZ69" s="314"/>
    </row>
    <row r="70" spans="1:78" x14ac:dyDescent="0.25">
      <c r="A70" s="70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3"/>
      <c r="BJ70" s="43"/>
      <c r="BK70" s="43"/>
      <c r="BL70" s="43"/>
      <c r="BM70" s="43"/>
      <c r="BN70" s="46"/>
      <c r="BO70" s="46"/>
      <c r="BP70" s="47"/>
      <c r="BQ70" s="47"/>
      <c r="BR70" s="47"/>
      <c r="BS70" s="48"/>
      <c r="BT70" s="48"/>
      <c r="BU70" s="48"/>
      <c r="BV70" s="48"/>
      <c r="BW70" s="47"/>
      <c r="BX70" s="47"/>
      <c r="BY70" s="71"/>
      <c r="BZ70" s="47"/>
    </row>
    <row r="71" spans="1:78" x14ac:dyDescent="0.25">
      <c r="A71" s="49" t="s">
        <v>14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4"/>
      <c r="BO71" s="4"/>
      <c r="BP71" s="5"/>
      <c r="BQ71" s="1"/>
      <c r="BR71" s="1"/>
      <c r="BS71" s="5"/>
      <c r="BT71" s="281">
        <f>BT8+BT12+BT15+BT31+BT35+BT39+BT48+BT52+BT59+BT63</f>
        <v>480.5400809716599</v>
      </c>
      <c r="BU71" s="5"/>
      <c r="BV71" s="281">
        <f>BV63+BV59+BV52+BV48+BV39+BV35+BV31+BV15+BV12+BV8</f>
        <v>56</v>
      </c>
      <c r="BW71" s="5"/>
      <c r="BX71" s="5"/>
      <c r="BZ71" s="47"/>
    </row>
    <row r="72" spans="1:78" x14ac:dyDescent="0.25">
      <c r="A72" s="50" t="s">
        <v>15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4"/>
      <c r="BO72" s="4"/>
      <c r="BP72" s="5"/>
      <c r="BQ72" s="5"/>
      <c r="BR72" s="5"/>
      <c r="BS72" s="5"/>
      <c r="BT72" s="5"/>
      <c r="BU72" s="5"/>
      <c r="BV72" s="5"/>
      <c r="BW72" s="5"/>
      <c r="BX72" s="5"/>
      <c r="BZ72" s="47"/>
    </row>
    <row r="73" spans="1:78" x14ac:dyDescent="0.25">
      <c r="A73" s="64"/>
      <c r="B73" s="54"/>
      <c r="C73" s="54"/>
      <c r="D73" s="53"/>
      <c r="E73" s="54"/>
      <c r="F73" s="54"/>
      <c r="G73" s="54"/>
      <c r="H73" s="54"/>
      <c r="I73" s="51"/>
      <c r="J73" s="51"/>
      <c r="K73" s="51"/>
      <c r="L73" s="51"/>
      <c r="M73" s="51"/>
      <c r="N73" s="51"/>
      <c r="O73" s="313"/>
      <c r="P73" s="313"/>
      <c r="Q73" s="313"/>
      <c r="R73" s="313"/>
      <c r="S73" s="313"/>
      <c r="T73" s="313"/>
      <c r="U73" s="52" t="s">
        <v>50</v>
      </c>
      <c r="V73" s="51"/>
      <c r="W73" s="51"/>
      <c r="X73" s="51"/>
      <c r="Y73" s="51"/>
      <c r="Z73" s="5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4"/>
      <c r="BO73" s="4"/>
      <c r="BP73" s="5"/>
      <c r="BQ73" s="5"/>
      <c r="BR73" s="5"/>
      <c r="BS73" s="5"/>
      <c r="BT73" s="5">
        <f>BT71/55</f>
        <v>8.737092381302908</v>
      </c>
      <c r="BU73" s="5"/>
      <c r="BV73" s="5"/>
      <c r="BW73" s="5"/>
      <c r="BX73" s="5"/>
      <c r="BZ73" s="47"/>
    </row>
    <row r="74" spans="1:78" x14ac:dyDescent="0.25">
      <c r="A74" s="61"/>
      <c r="B74" s="56"/>
      <c r="C74" s="56"/>
      <c r="D74" s="53"/>
      <c r="E74" s="54"/>
      <c r="F74" s="54"/>
      <c r="G74" s="54"/>
      <c r="H74" s="5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4"/>
      <c r="BO74" s="4"/>
      <c r="BP74" s="5"/>
      <c r="BQ74" s="5"/>
      <c r="BR74" s="5"/>
      <c r="BS74" s="5"/>
      <c r="BT74" s="5"/>
      <c r="BU74" s="5"/>
      <c r="BV74" s="5"/>
      <c r="BW74" s="5"/>
      <c r="BX74" s="5"/>
      <c r="BZ74" s="47"/>
    </row>
    <row r="75" spans="1:78" x14ac:dyDescent="0.25">
      <c r="A75" s="57" t="s">
        <v>18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</row>
    <row r="76" spans="1:78" x14ac:dyDescent="0.25">
      <c r="A76" s="58" t="s">
        <v>13</v>
      </c>
      <c r="B76" s="59">
        <f>COUNTIF(B$6:B$69,$A76)</f>
        <v>0</v>
      </c>
      <c r="C76" s="59">
        <f t="shared" ref="B76:AB76" si="13">COUNTIF(C$6:C$69,$A76)</f>
        <v>0</v>
      </c>
      <c r="D76" s="59">
        <f t="shared" si="13"/>
        <v>0</v>
      </c>
      <c r="E76" s="59">
        <f t="shared" si="13"/>
        <v>0</v>
      </c>
      <c r="F76" s="59">
        <f t="shared" si="13"/>
        <v>0</v>
      </c>
      <c r="G76" s="59">
        <f t="shared" si="13"/>
        <v>0</v>
      </c>
      <c r="H76" s="59">
        <f t="shared" si="13"/>
        <v>0</v>
      </c>
      <c r="I76" s="59">
        <f t="shared" si="13"/>
        <v>0</v>
      </c>
      <c r="J76" s="59">
        <f t="shared" si="13"/>
        <v>0</v>
      </c>
      <c r="K76" s="59">
        <f t="shared" si="13"/>
        <v>0</v>
      </c>
      <c r="L76" s="59">
        <f t="shared" si="13"/>
        <v>0</v>
      </c>
      <c r="M76" s="59">
        <f t="shared" si="13"/>
        <v>0</v>
      </c>
      <c r="N76" s="59">
        <f t="shared" si="13"/>
        <v>0</v>
      </c>
      <c r="O76" s="59">
        <f t="shared" si="13"/>
        <v>0</v>
      </c>
      <c r="P76" s="59">
        <f t="shared" si="13"/>
        <v>0</v>
      </c>
      <c r="Q76" s="59">
        <f t="shared" si="13"/>
        <v>0</v>
      </c>
      <c r="R76" s="59">
        <f t="shared" si="13"/>
        <v>0</v>
      </c>
      <c r="S76" s="59">
        <f t="shared" si="13"/>
        <v>0</v>
      </c>
      <c r="T76" s="59">
        <f t="shared" si="13"/>
        <v>0</v>
      </c>
      <c r="U76" s="59">
        <f t="shared" si="13"/>
        <v>0</v>
      </c>
      <c r="V76" s="59">
        <f t="shared" si="13"/>
        <v>0</v>
      </c>
      <c r="W76" s="59">
        <f t="shared" si="13"/>
        <v>0</v>
      </c>
      <c r="X76" s="59">
        <f t="shared" si="13"/>
        <v>0</v>
      </c>
      <c r="Y76" s="59">
        <f t="shared" si="13"/>
        <v>0</v>
      </c>
      <c r="Z76" s="59">
        <f t="shared" si="13"/>
        <v>0</v>
      </c>
      <c r="AA76" s="59">
        <f t="shared" si="13"/>
        <v>0</v>
      </c>
      <c r="AB76" s="59">
        <f t="shared" si="13"/>
        <v>0</v>
      </c>
      <c r="AC76" s="59">
        <f t="shared" ref="AC76:BH76" si="14">COUNTIF(AC$6:AC$69,$A76)</f>
        <v>0</v>
      </c>
      <c r="AD76" s="59">
        <f t="shared" si="14"/>
        <v>0</v>
      </c>
      <c r="AE76" s="59">
        <f t="shared" si="14"/>
        <v>0</v>
      </c>
      <c r="AF76" s="59">
        <f t="shared" si="14"/>
        <v>0</v>
      </c>
      <c r="AG76" s="59">
        <f t="shared" si="14"/>
        <v>0</v>
      </c>
      <c r="AH76" s="59">
        <f t="shared" si="14"/>
        <v>0</v>
      </c>
      <c r="AI76" s="59">
        <f t="shared" si="14"/>
        <v>0</v>
      </c>
      <c r="AJ76" s="59">
        <f t="shared" si="14"/>
        <v>0</v>
      </c>
      <c r="AK76" s="59">
        <f t="shared" si="14"/>
        <v>0</v>
      </c>
      <c r="AL76" s="59">
        <f t="shared" si="14"/>
        <v>0</v>
      </c>
      <c r="AM76" s="59">
        <f t="shared" si="14"/>
        <v>0</v>
      </c>
      <c r="AN76" s="59">
        <f t="shared" si="14"/>
        <v>0</v>
      </c>
      <c r="AO76" s="59">
        <f t="shared" si="14"/>
        <v>0</v>
      </c>
      <c r="AP76" s="59">
        <f t="shared" si="14"/>
        <v>0</v>
      </c>
      <c r="AQ76" s="59">
        <f t="shared" si="14"/>
        <v>0</v>
      </c>
      <c r="AR76" s="59">
        <f t="shared" si="14"/>
        <v>0</v>
      </c>
      <c r="AS76" s="59">
        <f t="shared" si="14"/>
        <v>0</v>
      </c>
      <c r="AT76" s="59">
        <f t="shared" si="14"/>
        <v>0</v>
      </c>
      <c r="AU76" s="59">
        <f t="shared" si="14"/>
        <v>0</v>
      </c>
      <c r="AV76" s="59">
        <f t="shared" si="14"/>
        <v>0</v>
      </c>
      <c r="AW76" s="59">
        <f t="shared" si="14"/>
        <v>0</v>
      </c>
      <c r="AX76" s="59">
        <f t="shared" si="14"/>
        <v>0</v>
      </c>
      <c r="AY76" s="59">
        <f t="shared" si="14"/>
        <v>0</v>
      </c>
      <c r="AZ76" s="59">
        <f t="shared" si="14"/>
        <v>0</v>
      </c>
      <c r="BA76" s="59">
        <f t="shared" si="14"/>
        <v>0</v>
      </c>
      <c r="BB76" s="60">
        <f t="shared" si="14"/>
        <v>0</v>
      </c>
      <c r="BC76" s="60">
        <f t="shared" si="14"/>
        <v>0</v>
      </c>
      <c r="BD76" s="59">
        <f t="shared" si="14"/>
        <v>0</v>
      </c>
      <c r="BE76" s="59">
        <f t="shared" si="14"/>
        <v>0</v>
      </c>
      <c r="BF76" s="59">
        <f t="shared" si="14"/>
        <v>0</v>
      </c>
      <c r="BG76" s="59">
        <f t="shared" si="14"/>
        <v>0</v>
      </c>
      <c r="BH76" s="59">
        <f t="shared" si="14"/>
        <v>0</v>
      </c>
      <c r="BI76" s="59">
        <f t="shared" ref="BI76:BM76" si="15">COUNTIF(BI$6:BI$69,$A76)</f>
        <v>0</v>
      </c>
      <c r="BJ76" s="59">
        <f t="shared" si="15"/>
        <v>0</v>
      </c>
      <c r="BK76" s="59">
        <f t="shared" si="15"/>
        <v>0</v>
      </c>
      <c r="BL76" s="59">
        <f t="shared" si="15"/>
        <v>0</v>
      </c>
      <c r="BM76" s="59">
        <f t="shared" si="15"/>
        <v>0</v>
      </c>
    </row>
  </sheetData>
  <mergeCells count="203">
    <mergeCell ref="BL3:BM3"/>
    <mergeCell ref="L1:AN1"/>
    <mergeCell ref="AQ1:AZ1"/>
    <mergeCell ref="B6:G9"/>
    <mergeCell ref="H34:N37"/>
    <mergeCell ref="O30:U33"/>
    <mergeCell ref="V38:AB41"/>
    <mergeCell ref="AC58:AH61"/>
    <mergeCell ref="AH10:AL13"/>
    <mergeCell ref="AM14:AQ17"/>
    <mergeCell ref="AR46:AU49"/>
    <mergeCell ref="AV50:AY53"/>
    <mergeCell ref="Q3:U3"/>
    <mergeCell ref="V3:Y3"/>
    <mergeCell ref="Z3:AC3"/>
    <mergeCell ref="AD3:AG3"/>
    <mergeCell ref="AM3:AQ3"/>
    <mergeCell ref="AR3:AV3"/>
    <mergeCell ref="AW3:BA3"/>
    <mergeCell ref="BB3:BF3"/>
    <mergeCell ref="BG3:BK3"/>
    <mergeCell ref="B1:G1"/>
    <mergeCell ref="A2:A5"/>
    <mergeCell ref="BX2:BX5"/>
    <mergeCell ref="BY2:BY69"/>
    <mergeCell ref="A6:A9"/>
    <mergeCell ref="BQ2:BR4"/>
    <mergeCell ref="BS2:BS5"/>
    <mergeCell ref="BW2:BW5"/>
    <mergeCell ref="AH3:AL3"/>
    <mergeCell ref="A10:A13"/>
    <mergeCell ref="A18:A21"/>
    <mergeCell ref="BN18:BN21"/>
    <mergeCell ref="BO18:BO21"/>
    <mergeCell ref="BP18:BP21"/>
    <mergeCell ref="BQ18:BQ21"/>
    <mergeCell ref="BR18:BR21"/>
    <mergeCell ref="BS18:BS21"/>
    <mergeCell ref="B2:E2"/>
    <mergeCell ref="F2:Y2"/>
    <mergeCell ref="Z2:AS2"/>
    <mergeCell ref="AT2:BM2"/>
    <mergeCell ref="B3:F3"/>
    <mergeCell ref="G3:K3"/>
    <mergeCell ref="L3:P3"/>
    <mergeCell ref="BZ2:BZ5"/>
    <mergeCell ref="BZ6:BZ9"/>
    <mergeCell ref="BX10:BX13"/>
    <mergeCell ref="BZ10:BZ13"/>
    <mergeCell ref="BX14:BX17"/>
    <mergeCell ref="BN2:BN5"/>
    <mergeCell ref="BO2:BO5"/>
    <mergeCell ref="BP2:BP5"/>
    <mergeCell ref="BX6:BX9"/>
    <mergeCell ref="BN6:BN9"/>
    <mergeCell ref="BO6:BO9"/>
    <mergeCell ref="BN10:BN13"/>
    <mergeCell ref="BO10:BO13"/>
    <mergeCell ref="BP10:BP13"/>
    <mergeCell ref="BQ10:BQ13"/>
    <mergeCell ref="BR10:BR13"/>
    <mergeCell ref="BS10:BS13"/>
    <mergeCell ref="BW10:BW13"/>
    <mergeCell ref="BP6:BP9"/>
    <mergeCell ref="BQ6:BQ9"/>
    <mergeCell ref="BR6:BR9"/>
    <mergeCell ref="BS6:BS9"/>
    <mergeCell ref="BW6:BW9"/>
    <mergeCell ref="BZ14:BZ17"/>
    <mergeCell ref="A14:A17"/>
    <mergeCell ref="BN14:BN17"/>
    <mergeCell ref="BO14:BO17"/>
    <mergeCell ref="BP14:BP17"/>
    <mergeCell ref="BQ14:BQ17"/>
    <mergeCell ref="BR14:BR17"/>
    <mergeCell ref="BS14:BS17"/>
    <mergeCell ref="BW14:BW17"/>
    <mergeCell ref="BR22:BR25"/>
    <mergeCell ref="BS22:BS25"/>
    <mergeCell ref="BW22:BW25"/>
    <mergeCell ref="BX22:BX25"/>
    <mergeCell ref="BZ22:BZ25"/>
    <mergeCell ref="BW18:BW21"/>
    <mergeCell ref="BX18:BX21"/>
    <mergeCell ref="BZ18:BZ21"/>
    <mergeCell ref="A22:A25"/>
    <mergeCell ref="BN22:BN25"/>
    <mergeCell ref="BO22:BO25"/>
    <mergeCell ref="BP22:BP25"/>
    <mergeCell ref="BQ22:BQ25"/>
    <mergeCell ref="BZ26:BZ29"/>
    <mergeCell ref="A30:A33"/>
    <mergeCell ref="BN30:BN33"/>
    <mergeCell ref="BO30:BO33"/>
    <mergeCell ref="BP30:BP33"/>
    <mergeCell ref="BQ30:BQ33"/>
    <mergeCell ref="BR30:BR33"/>
    <mergeCell ref="BS30:BS33"/>
    <mergeCell ref="A26:A29"/>
    <mergeCell ref="BN26:BN29"/>
    <mergeCell ref="BO26:BO29"/>
    <mergeCell ref="BP26:BP29"/>
    <mergeCell ref="BQ26:BQ29"/>
    <mergeCell ref="BR26:BR29"/>
    <mergeCell ref="BS26:BS29"/>
    <mergeCell ref="BW26:BW29"/>
    <mergeCell ref="BX26:BX29"/>
    <mergeCell ref="BR34:BR37"/>
    <mergeCell ref="BS34:BS37"/>
    <mergeCell ref="BW34:BW37"/>
    <mergeCell ref="BX34:BX37"/>
    <mergeCell ref="BZ34:BZ37"/>
    <mergeCell ref="BW30:BW33"/>
    <mergeCell ref="BX30:BX33"/>
    <mergeCell ref="BZ30:BZ33"/>
    <mergeCell ref="A34:A37"/>
    <mergeCell ref="BN34:BN37"/>
    <mergeCell ref="BO34:BO37"/>
    <mergeCell ref="BP34:BP37"/>
    <mergeCell ref="BQ34:BQ37"/>
    <mergeCell ref="BZ38:BZ41"/>
    <mergeCell ref="A42:A45"/>
    <mergeCell ref="BN42:BN45"/>
    <mergeCell ref="BO42:BO45"/>
    <mergeCell ref="BP42:BP45"/>
    <mergeCell ref="BQ42:BQ45"/>
    <mergeCell ref="BR42:BR45"/>
    <mergeCell ref="BS42:BS45"/>
    <mergeCell ref="A38:A41"/>
    <mergeCell ref="BN38:BN41"/>
    <mergeCell ref="BO38:BO41"/>
    <mergeCell ref="BP38:BP41"/>
    <mergeCell ref="BQ38:BQ41"/>
    <mergeCell ref="BR38:BR41"/>
    <mergeCell ref="BS38:BS41"/>
    <mergeCell ref="BW38:BW41"/>
    <mergeCell ref="BX38:BX41"/>
    <mergeCell ref="BR46:BR49"/>
    <mergeCell ref="BS46:BS49"/>
    <mergeCell ref="BW46:BW49"/>
    <mergeCell ref="BX46:BX49"/>
    <mergeCell ref="BZ46:BZ49"/>
    <mergeCell ref="BW42:BW45"/>
    <mergeCell ref="BX42:BX45"/>
    <mergeCell ref="BZ42:BZ45"/>
    <mergeCell ref="A46:A49"/>
    <mergeCell ref="BN46:BN49"/>
    <mergeCell ref="BO46:BO49"/>
    <mergeCell ref="BP46:BP49"/>
    <mergeCell ref="BQ46:BQ49"/>
    <mergeCell ref="BZ50:BZ53"/>
    <mergeCell ref="A58:A61"/>
    <mergeCell ref="BN58:BN61"/>
    <mergeCell ref="BO58:BO61"/>
    <mergeCell ref="BP58:BP61"/>
    <mergeCell ref="BQ58:BQ61"/>
    <mergeCell ref="BR58:BR61"/>
    <mergeCell ref="BS58:BS61"/>
    <mergeCell ref="A50:A53"/>
    <mergeCell ref="BN50:BN53"/>
    <mergeCell ref="BO50:BO53"/>
    <mergeCell ref="BP50:BP53"/>
    <mergeCell ref="BQ50:BQ53"/>
    <mergeCell ref="BR50:BR53"/>
    <mergeCell ref="BS50:BS53"/>
    <mergeCell ref="BW50:BW53"/>
    <mergeCell ref="BX50:BX53"/>
    <mergeCell ref="BZ54:BZ57"/>
    <mergeCell ref="BP54:BP57"/>
    <mergeCell ref="A54:A57"/>
    <mergeCell ref="BN54:BN57"/>
    <mergeCell ref="BO54:BO57"/>
    <mergeCell ref="A62:A65"/>
    <mergeCell ref="BQ54:BQ57"/>
    <mergeCell ref="BR54:BR57"/>
    <mergeCell ref="BS54:BS57"/>
    <mergeCell ref="BW54:BW57"/>
    <mergeCell ref="BX54:BX57"/>
    <mergeCell ref="BZ66:BZ69"/>
    <mergeCell ref="A66:A69"/>
    <mergeCell ref="BN66:BN69"/>
    <mergeCell ref="BO66:BO69"/>
    <mergeCell ref="BP66:BP69"/>
    <mergeCell ref="BQ66:BQ69"/>
    <mergeCell ref="BR66:BR69"/>
    <mergeCell ref="BS66:BS69"/>
    <mergeCell ref="BW66:BW69"/>
    <mergeCell ref="BX66:BX69"/>
    <mergeCell ref="AZ62:BD65"/>
    <mergeCell ref="BZ58:BZ61"/>
    <mergeCell ref="B75:BM75"/>
    <mergeCell ref="BN62:BN65"/>
    <mergeCell ref="BO62:BO65"/>
    <mergeCell ref="BP62:BP65"/>
    <mergeCell ref="BQ62:BQ65"/>
    <mergeCell ref="BR62:BR65"/>
    <mergeCell ref="BS62:BS65"/>
    <mergeCell ref="BW62:BW65"/>
    <mergeCell ref="BX62:BX65"/>
    <mergeCell ref="BZ62:BZ65"/>
    <mergeCell ref="BW58:BW61"/>
    <mergeCell ref="BX58:BX61"/>
    <mergeCell ref="O73:T73"/>
  </mergeCells>
  <conditionalFormatting sqref="BZ66:BZ70 BZ6:BZ45">
    <cfRule type="expression" dxfId="29" priority="46">
      <formula>BZ6&lt;&gt;$BQ6</formula>
    </cfRule>
    <cfRule type="expression" dxfId="28" priority="47">
      <formula>BZ6=$BQ6</formula>
    </cfRule>
  </conditionalFormatting>
  <conditionalFormatting sqref="BZ72:BZ74">
    <cfRule type="expression" dxfId="27" priority="44">
      <formula>BZ72&lt;&gt;$BQ72</formula>
    </cfRule>
    <cfRule type="expression" dxfId="26" priority="45">
      <formula>BZ72=$BQ72</formula>
    </cfRule>
  </conditionalFormatting>
  <conditionalFormatting sqref="BZ46:BZ53">
    <cfRule type="expression" dxfId="25" priority="42">
      <formula>BZ46&lt;&gt;$BQ46</formula>
    </cfRule>
    <cfRule type="expression" dxfId="24" priority="43">
      <formula>BZ46=$BQ46</formula>
    </cfRule>
  </conditionalFormatting>
  <conditionalFormatting sqref="B76:BM76">
    <cfRule type="cellIs" dxfId="23" priority="24" operator="greaterThan">
      <formula>1</formula>
    </cfRule>
    <cfRule type="cellIs" dxfId="22" priority="25" operator="equal">
      <formula>1</formula>
    </cfRule>
    <cfRule type="cellIs" dxfId="21" priority="40" operator="greaterThan">
      <formula>1</formula>
    </cfRule>
    <cfRule type="cellIs" dxfId="20" priority="41" operator="equal">
      <formula>1</formula>
    </cfRule>
  </conditionalFormatting>
  <conditionalFormatting sqref="BM6:BM53 BC66:BM70 B54:BA57 BC54:BH61 B6 B42:BH45 B38:V38 B59:AB61 B58:AC58 B11:AG13 B10:AH10 B14:AM14 B47:AQ49 B46:AR46 B51:AU53 B50:AV50 B66:BA70 B62:AZ62 H6:BH9 B35:G37 B34:H34 O34:BH37 B31:N33 B18:BH29 B30:O30 V30:BH33 B39:U41 AC38:BH41 AI58:BA61 AM10:BH13 B15:AL17 AR14:BH17 AV46:BH49 AZ50:BH53 B63:AY65 BE62:BM65">
    <cfRule type="cellIs" dxfId="19" priority="39" operator="equal">
      <formula>#REF!</formula>
    </cfRule>
  </conditionalFormatting>
  <conditionalFormatting sqref="BZ71">
    <cfRule type="expression" dxfId="18" priority="37">
      <formula>BZ71&lt;&gt;#REF!</formula>
    </cfRule>
    <cfRule type="expression" dxfId="17" priority="38">
      <formula>BZ71=#REF!</formula>
    </cfRule>
  </conditionalFormatting>
  <conditionalFormatting sqref="BZ62:BZ65">
    <cfRule type="expression" dxfId="16" priority="35">
      <formula>BZ62&lt;&gt;$BQ62</formula>
    </cfRule>
    <cfRule type="expression" dxfId="15" priority="36">
      <formula>BZ62=$BQ62</formula>
    </cfRule>
  </conditionalFormatting>
  <conditionalFormatting sqref="BI6:BK53">
    <cfRule type="cellIs" dxfId="14" priority="34" operator="equal">
      <formula>#REF!</formula>
    </cfRule>
  </conditionalFormatting>
  <conditionalFormatting sqref="BL6:BL53">
    <cfRule type="cellIs" dxfId="13" priority="33" operator="equal">
      <formula>#REF!</formula>
    </cfRule>
  </conditionalFormatting>
  <conditionalFormatting sqref="BM58:BM61">
    <cfRule type="cellIs" dxfId="12" priority="31" operator="equal">
      <formula>#REF!</formula>
    </cfRule>
  </conditionalFormatting>
  <conditionalFormatting sqref="BZ58:BZ61">
    <cfRule type="expression" dxfId="11" priority="29">
      <formula>BZ58&lt;&gt;$BQ58</formula>
    </cfRule>
    <cfRule type="expression" dxfId="10" priority="30">
      <formula>BZ58=$BQ58</formula>
    </cfRule>
  </conditionalFormatting>
  <conditionalFormatting sqref="BI58:BK61">
    <cfRule type="cellIs" dxfId="9" priority="28" operator="equal">
      <formula>#REF!</formula>
    </cfRule>
  </conditionalFormatting>
  <conditionalFormatting sqref="BL58:BL61">
    <cfRule type="cellIs" dxfId="8" priority="27" operator="equal">
      <formula>#REF!</formula>
    </cfRule>
  </conditionalFormatting>
  <conditionalFormatting sqref="BM54:BM57">
    <cfRule type="cellIs" dxfId="7" priority="9" operator="equal">
      <formula>#REF!</formula>
    </cfRule>
  </conditionalFormatting>
  <conditionalFormatting sqref="BZ54:BZ57">
    <cfRule type="expression" dxfId="6" priority="7">
      <formula>BZ54&lt;&gt;$BQ54</formula>
    </cfRule>
    <cfRule type="expression" dxfId="5" priority="8">
      <formula>BZ54=$BQ54</formula>
    </cfRule>
  </conditionalFormatting>
  <conditionalFormatting sqref="BI54:BK57">
    <cfRule type="cellIs" dxfId="4" priority="6" operator="equal">
      <formula>#REF!</formula>
    </cfRule>
  </conditionalFormatting>
  <conditionalFormatting sqref="BL54:BL57">
    <cfRule type="cellIs" dxfId="3" priority="5" operator="equal">
      <formula>#REF!</formula>
    </cfRule>
  </conditionalFormatting>
  <conditionalFormatting sqref="BB66:BB70">
    <cfRule type="cellIs" dxfId="2" priority="3" operator="equal">
      <formula>#REF!</formula>
    </cfRule>
  </conditionalFormatting>
  <conditionalFormatting sqref="BB58:BB61">
    <cfRule type="cellIs" dxfId="1" priority="2" operator="equal">
      <formula>#REF!</formula>
    </cfRule>
  </conditionalFormatting>
  <conditionalFormatting sqref="BB54:BB57">
    <cfRule type="cellIs" dxfId="0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colBreaks count="1" manualBreakCount="1">
    <brk id="29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9"/>
  <sheetViews>
    <sheetView zoomScale="70" zoomScaleNormal="70" workbookViewId="0">
      <selection activeCell="R12" sqref="R12:W12"/>
    </sheetView>
  </sheetViews>
  <sheetFormatPr defaultColWidth="4.28515625" defaultRowHeight="15" x14ac:dyDescent="0.25"/>
  <cols>
    <col min="1" max="1" width="13.5703125" customWidth="1"/>
    <col min="2" max="16" width="4.28515625" customWidth="1"/>
    <col min="17" max="17" width="5.7109375" customWidth="1"/>
    <col min="18" max="18" width="6.140625" customWidth="1"/>
    <col min="19" max="19" width="4.28515625" customWidth="1"/>
    <col min="20" max="22" width="5.85546875" customWidth="1"/>
    <col min="23" max="23" width="4.28515625" customWidth="1"/>
    <col min="24" max="24" width="5.85546875" customWidth="1"/>
    <col min="25" max="25" width="5.5703125" customWidth="1"/>
    <col min="26" max="90" width="4.28515625" customWidth="1"/>
    <col min="91" max="91" width="4.28515625" style="7" customWidth="1"/>
    <col min="92" max="92" width="5.140625" style="9" customWidth="1"/>
    <col min="93" max="93" width="5" customWidth="1"/>
    <col min="94" max="94" width="6.140625" customWidth="1"/>
    <col min="95" max="95" width="5.7109375" customWidth="1"/>
    <col min="96" max="96" width="5.5703125" customWidth="1"/>
    <col min="97" max="102" width="4.28515625" customWidth="1"/>
  </cols>
  <sheetData>
    <row r="1" spans="1:103" ht="114" customHeight="1" thickBot="1" x14ac:dyDescent="0.3">
      <c r="D1" s="426" t="s">
        <v>97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I1" s="428" t="s">
        <v>96</v>
      </c>
      <c r="AJ1" s="409"/>
      <c r="AK1" s="409"/>
      <c r="AL1" s="409"/>
      <c r="AM1" s="409"/>
      <c r="AN1" s="409"/>
      <c r="AO1" s="409"/>
      <c r="AP1" s="409"/>
      <c r="AQ1" s="409"/>
      <c r="AR1" s="409"/>
      <c r="CN1" s="7"/>
    </row>
    <row r="2" spans="1:103" ht="21" customHeight="1" thickBot="1" x14ac:dyDescent="0.3">
      <c r="A2" s="429" t="s">
        <v>60</v>
      </c>
      <c r="B2" s="285" t="s">
        <v>91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  <c r="T2" s="283" t="s">
        <v>92</v>
      </c>
      <c r="U2" s="283"/>
      <c r="V2" s="283"/>
      <c r="W2" s="284"/>
      <c r="X2" s="285" t="s">
        <v>93</v>
      </c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4"/>
      <c r="AR2" s="285" t="s">
        <v>94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4"/>
      <c r="BL2" s="285" t="s">
        <v>95</v>
      </c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4"/>
      <c r="BZ2" s="859"/>
      <c r="CA2" s="859"/>
      <c r="CB2" s="859"/>
      <c r="CC2" s="859"/>
      <c r="CD2" s="859"/>
      <c r="CE2" s="6"/>
      <c r="CF2" s="859"/>
      <c r="CG2" s="859"/>
      <c r="CH2" s="859"/>
      <c r="CI2" s="859"/>
      <c r="CJ2" s="859"/>
      <c r="CK2" s="859"/>
      <c r="CL2" s="859"/>
      <c r="CM2" s="859"/>
      <c r="CN2" s="859"/>
      <c r="CO2" s="859"/>
      <c r="CP2" s="859"/>
      <c r="CQ2" s="859"/>
      <c r="CR2" s="859"/>
      <c r="CS2" s="859"/>
      <c r="CT2" s="859"/>
      <c r="CU2" s="859"/>
      <c r="CV2" s="859"/>
      <c r="CW2" s="859"/>
      <c r="CX2" s="859"/>
      <c r="CY2" s="6"/>
    </row>
    <row r="3" spans="1:103" ht="15.75" thickBot="1" x14ac:dyDescent="0.3">
      <c r="A3" s="430"/>
      <c r="B3" s="286">
        <v>23</v>
      </c>
      <c r="C3" s="287"/>
      <c r="D3" s="288"/>
      <c r="E3" s="286">
        <v>24</v>
      </c>
      <c r="F3" s="287"/>
      <c r="G3" s="287"/>
      <c r="H3" s="287"/>
      <c r="I3" s="288"/>
      <c r="J3" s="286">
        <v>25</v>
      </c>
      <c r="K3" s="287"/>
      <c r="L3" s="287"/>
      <c r="M3" s="287"/>
      <c r="N3" s="288"/>
      <c r="O3" s="286">
        <v>26</v>
      </c>
      <c r="P3" s="287"/>
      <c r="Q3" s="287"/>
      <c r="R3" s="287"/>
      <c r="S3" s="288"/>
      <c r="T3" s="286">
        <v>27</v>
      </c>
      <c r="U3" s="287"/>
      <c r="V3" s="287"/>
      <c r="W3" s="287"/>
      <c r="X3" s="288"/>
      <c r="Y3" s="286">
        <v>28</v>
      </c>
      <c r="Z3" s="287"/>
      <c r="AA3" s="287"/>
      <c r="AB3" s="287"/>
      <c r="AC3" s="288"/>
      <c r="AD3" s="286">
        <v>29</v>
      </c>
      <c r="AE3" s="287"/>
      <c r="AF3" s="287"/>
      <c r="AG3" s="287"/>
      <c r="AH3" s="288"/>
      <c r="AI3" s="286">
        <v>30</v>
      </c>
      <c r="AJ3" s="287"/>
      <c r="AK3" s="287"/>
      <c r="AL3" s="287"/>
      <c r="AM3" s="288"/>
      <c r="AN3" s="286">
        <v>31</v>
      </c>
      <c r="AO3" s="287"/>
      <c r="AP3" s="287"/>
      <c r="AQ3" s="288"/>
      <c r="AR3" s="286">
        <v>32</v>
      </c>
      <c r="AS3" s="287"/>
      <c r="AT3" s="287"/>
      <c r="AU3" s="288"/>
      <c r="AV3" s="286">
        <v>33</v>
      </c>
      <c r="AW3" s="287"/>
      <c r="AX3" s="287"/>
      <c r="AY3" s="288"/>
      <c r="AZ3" s="286">
        <v>34</v>
      </c>
      <c r="BA3" s="287"/>
      <c r="BB3" s="287"/>
      <c r="BC3" s="287"/>
      <c r="BD3" s="288"/>
      <c r="BE3" s="286">
        <v>35</v>
      </c>
      <c r="BF3" s="287"/>
      <c r="BG3" s="287"/>
      <c r="BH3" s="287"/>
      <c r="BI3" s="288"/>
      <c r="BJ3" s="286">
        <v>36</v>
      </c>
      <c r="BK3" s="287"/>
      <c r="BL3" s="287"/>
      <c r="BM3" s="287"/>
      <c r="BN3" s="288"/>
      <c r="BO3" s="286">
        <v>37</v>
      </c>
      <c r="BP3" s="287"/>
      <c r="BQ3" s="287"/>
      <c r="BR3" s="287"/>
      <c r="BS3" s="288"/>
      <c r="BT3" s="286">
        <v>38</v>
      </c>
      <c r="BU3" s="287"/>
      <c r="BV3" s="287"/>
      <c r="BW3" s="287"/>
      <c r="BX3" s="288"/>
      <c r="BY3" s="844">
        <v>39</v>
      </c>
      <c r="BZ3" s="860"/>
      <c r="CA3" s="860"/>
      <c r="CB3" s="860"/>
      <c r="CC3" s="860"/>
      <c r="CD3" s="860"/>
      <c r="CE3" s="860"/>
      <c r="CF3" s="860"/>
      <c r="CG3" s="860"/>
      <c r="CH3" s="860"/>
      <c r="CI3" s="860"/>
      <c r="CJ3" s="860"/>
      <c r="CK3" s="860"/>
      <c r="CL3" s="860"/>
      <c r="CM3" s="860"/>
      <c r="CN3" s="860"/>
      <c r="CO3" s="860"/>
      <c r="CP3" s="860"/>
      <c r="CQ3" s="860"/>
      <c r="CR3" s="860"/>
      <c r="CS3" s="860"/>
      <c r="CT3" s="860"/>
      <c r="CU3" s="860"/>
      <c r="CV3" s="860"/>
      <c r="CW3" s="860"/>
      <c r="CX3" s="860"/>
      <c r="CY3" s="6"/>
    </row>
    <row r="4" spans="1:103" x14ac:dyDescent="0.25">
      <c r="A4" s="430"/>
      <c r="B4" s="12">
        <v>2</v>
      </c>
      <c r="C4" s="13">
        <v>3</v>
      </c>
      <c r="D4" s="14">
        <v>4</v>
      </c>
      <c r="E4" s="15">
        <v>7</v>
      </c>
      <c r="F4" s="16">
        <v>8</v>
      </c>
      <c r="G4" s="16">
        <v>9</v>
      </c>
      <c r="H4" s="16">
        <v>10</v>
      </c>
      <c r="I4" s="17">
        <v>11</v>
      </c>
      <c r="J4" s="18">
        <v>14</v>
      </c>
      <c r="K4" s="19">
        <v>15</v>
      </c>
      <c r="L4" s="19">
        <v>16</v>
      </c>
      <c r="M4" s="19">
        <v>17</v>
      </c>
      <c r="N4" s="20">
        <v>18</v>
      </c>
      <c r="O4" s="18">
        <v>21</v>
      </c>
      <c r="P4" s="19">
        <v>22</v>
      </c>
      <c r="Q4" s="19">
        <v>23</v>
      </c>
      <c r="R4" s="19">
        <v>24</v>
      </c>
      <c r="S4" s="21">
        <v>25</v>
      </c>
      <c r="T4" s="22">
        <v>28</v>
      </c>
      <c r="U4" s="16">
        <v>29</v>
      </c>
      <c r="V4" s="16">
        <v>30</v>
      </c>
      <c r="W4" s="16">
        <v>31</v>
      </c>
      <c r="X4" s="17">
        <v>1</v>
      </c>
      <c r="Y4" s="15">
        <v>4</v>
      </c>
      <c r="Z4" s="16">
        <v>5</v>
      </c>
      <c r="AA4" s="16">
        <v>6</v>
      </c>
      <c r="AB4" s="16">
        <v>7</v>
      </c>
      <c r="AC4" s="63">
        <v>8</v>
      </c>
      <c r="AD4" s="23">
        <v>11</v>
      </c>
      <c r="AE4" s="842">
        <v>12</v>
      </c>
      <c r="AF4" s="842">
        <v>13</v>
      </c>
      <c r="AG4" s="842">
        <v>14</v>
      </c>
      <c r="AH4" s="17">
        <v>15</v>
      </c>
      <c r="AI4" s="15">
        <v>18</v>
      </c>
      <c r="AJ4" s="16">
        <v>19</v>
      </c>
      <c r="AK4" s="16">
        <v>20</v>
      </c>
      <c r="AL4" s="16">
        <v>21</v>
      </c>
      <c r="AM4" s="17">
        <v>22</v>
      </c>
      <c r="AN4" s="18">
        <v>26</v>
      </c>
      <c r="AO4" s="19">
        <v>27</v>
      </c>
      <c r="AP4" s="19">
        <v>28</v>
      </c>
      <c r="AQ4" s="20">
        <v>29</v>
      </c>
      <c r="AR4" s="18">
        <v>3</v>
      </c>
      <c r="AS4" s="19">
        <v>4</v>
      </c>
      <c r="AT4" s="24">
        <v>5</v>
      </c>
      <c r="AU4" s="25">
        <v>6</v>
      </c>
      <c r="AV4" s="28">
        <v>10</v>
      </c>
      <c r="AW4" s="24">
        <v>11</v>
      </c>
      <c r="AX4" s="24">
        <v>12</v>
      </c>
      <c r="AY4" s="25">
        <v>13</v>
      </c>
      <c r="AZ4" s="28">
        <v>16</v>
      </c>
      <c r="BA4" s="24">
        <v>17</v>
      </c>
      <c r="BB4" s="24">
        <v>18</v>
      </c>
      <c r="BC4" s="24">
        <v>19</v>
      </c>
      <c r="BD4" s="20">
        <v>20</v>
      </c>
      <c r="BE4" s="18">
        <v>23</v>
      </c>
      <c r="BF4" s="19">
        <v>24</v>
      </c>
      <c r="BG4" s="19">
        <v>25</v>
      </c>
      <c r="BH4" s="24">
        <v>26</v>
      </c>
      <c r="BI4" s="25">
        <v>27</v>
      </c>
      <c r="BJ4" s="28">
        <v>30</v>
      </c>
      <c r="BK4" s="24">
        <v>31</v>
      </c>
      <c r="BL4" s="26">
        <v>1</v>
      </c>
      <c r="BM4" s="24">
        <v>2</v>
      </c>
      <c r="BN4" s="29">
        <v>3</v>
      </c>
      <c r="BO4" s="23">
        <v>6</v>
      </c>
      <c r="BP4" s="843">
        <v>7</v>
      </c>
      <c r="BQ4" s="842">
        <v>8</v>
      </c>
      <c r="BR4" s="842">
        <v>9</v>
      </c>
      <c r="BS4" s="63">
        <v>10</v>
      </c>
      <c r="BT4" s="73">
        <v>14</v>
      </c>
      <c r="BU4" s="67">
        <v>15</v>
      </c>
      <c r="BV4" s="67">
        <v>16</v>
      </c>
      <c r="BW4" s="67">
        <v>17</v>
      </c>
      <c r="BX4" s="68">
        <v>18</v>
      </c>
      <c r="BY4" s="864">
        <v>20</v>
      </c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861"/>
      <c r="CT4" s="861"/>
      <c r="CU4" s="861"/>
      <c r="CV4" s="861"/>
      <c r="CW4" s="861"/>
      <c r="CX4" s="861"/>
      <c r="CY4" s="6"/>
    </row>
    <row r="5" spans="1:103" ht="15.75" thickBot="1" x14ac:dyDescent="0.3">
      <c r="A5" s="431"/>
      <c r="B5" s="74" t="s">
        <v>2</v>
      </c>
      <c r="C5" s="75" t="s">
        <v>3</v>
      </c>
      <c r="D5" s="76" t="s">
        <v>4</v>
      </c>
      <c r="E5" s="36" t="s">
        <v>0</v>
      </c>
      <c r="F5" s="34" t="s">
        <v>1</v>
      </c>
      <c r="G5" s="34" t="s">
        <v>2</v>
      </c>
      <c r="H5" s="34" t="s">
        <v>3</v>
      </c>
      <c r="I5" s="38" t="s">
        <v>4</v>
      </c>
      <c r="J5" s="36" t="s">
        <v>0</v>
      </c>
      <c r="K5" s="34" t="s">
        <v>1</v>
      </c>
      <c r="L5" s="34" t="s">
        <v>2</v>
      </c>
      <c r="M5" s="34" t="s">
        <v>3</v>
      </c>
      <c r="N5" s="38" t="s">
        <v>4</v>
      </c>
      <c r="O5" s="36" t="s">
        <v>0</v>
      </c>
      <c r="P5" s="34" t="s">
        <v>1</v>
      </c>
      <c r="Q5" s="34" t="s">
        <v>2</v>
      </c>
      <c r="R5" s="34" t="s">
        <v>3</v>
      </c>
      <c r="S5" s="38" t="s">
        <v>4</v>
      </c>
      <c r="T5" s="36" t="s">
        <v>0</v>
      </c>
      <c r="U5" s="34" t="s">
        <v>1</v>
      </c>
      <c r="V5" s="34" t="s">
        <v>2</v>
      </c>
      <c r="W5" s="34" t="s">
        <v>3</v>
      </c>
      <c r="X5" s="38" t="s">
        <v>4</v>
      </c>
      <c r="Y5" s="36" t="s">
        <v>0</v>
      </c>
      <c r="Z5" s="34" t="s">
        <v>1</v>
      </c>
      <c r="AA5" s="34" t="s">
        <v>2</v>
      </c>
      <c r="AB5" s="34" t="s">
        <v>3</v>
      </c>
      <c r="AC5" s="38" t="s">
        <v>4</v>
      </c>
      <c r="AD5" s="36" t="s">
        <v>0</v>
      </c>
      <c r="AE5" s="37" t="s">
        <v>1</v>
      </c>
      <c r="AF5" s="34" t="s">
        <v>2</v>
      </c>
      <c r="AG5" s="34" t="s">
        <v>3</v>
      </c>
      <c r="AH5" s="38" t="s">
        <v>4</v>
      </c>
      <c r="AI5" s="36" t="s">
        <v>0</v>
      </c>
      <c r="AJ5" s="34" t="s">
        <v>1</v>
      </c>
      <c r="AK5" s="34" t="s">
        <v>2</v>
      </c>
      <c r="AL5" s="34" t="s">
        <v>3</v>
      </c>
      <c r="AM5" s="38" t="s">
        <v>4</v>
      </c>
      <c r="AN5" s="36" t="s">
        <v>1</v>
      </c>
      <c r="AO5" s="34" t="s">
        <v>2</v>
      </c>
      <c r="AP5" s="34" t="s">
        <v>3</v>
      </c>
      <c r="AQ5" s="38" t="s">
        <v>4</v>
      </c>
      <c r="AR5" s="36" t="s">
        <v>1</v>
      </c>
      <c r="AS5" s="34" t="s">
        <v>2</v>
      </c>
      <c r="AT5" s="34" t="s">
        <v>3</v>
      </c>
      <c r="AU5" s="38" t="s">
        <v>4</v>
      </c>
      <c r="AV5" s="36" t="s">
        <v>1</v>
      </c>
      <c r="AW5" s="34" t="s">
        <v>2</v>
      </c>
      <c r="AX5" s="34" t="s">
        <v>3</v>
      </c>
      <c r="AY5" s="38" t="s">
        <v>4</v>
      </c>
      <c r="AZ5" s="36" t="s">
        <v>0</v>
      </c>
      <c r="BA5" s="34" t="s">
        <v>1</v>
      </c>
      <c r="BB5" s="34" t="s">
        <v>2</v>
      </c>
      <c r="BC5" s="34" t="s">
        <v>3</v>
      </c>
      <c r="BD5" s="38" t="s">
        <v>4</v>
      </c>
      <c r="BE5" s="36" t="s">
        <v>0</v>
      </c>
      <c r="BF5" s="34" t="s">
        <v>1</v>
      </c>
      <c r="BG5" s="34" t="s">
        <v>2</v>
      </c>
      <c r="BH5" s="34" t="s">
        <v>3</v>
      </c>
      <c r="BI5" s="38" t="s">
        <v>4</v>
      </c>
      <c r="BJ5" s="33" t="s">
        <v>0</v>
      </c>
      <c r="BK5" s="34" t="s">
        <v>1</v>
      </c>
      <c r="BL5" s="34" t="s">
        <v>2</v>
      </c>
      <c r="BM5" s="34" t="s">
        <v>3</v>
      </c>
      <c r="BN5" s="35" t="s">
        <v>4</v>
      </c>
      <c r="BO5" s="33" t="s">
        <v>0</v>
      </c>
      <c r="BP5" s="34" t="s">
        <v>1</v>
      </c>
      <c r="BQ5" s="37" t="s">
        <v>2</v>
      </c>
      <c r="BR5" s="37" t="s">
        <v>3</v>
      </c>
      <c r="BS5" s="35" t="s">
        <v>4</v>
      </c>
      <c r="BT5" s="33" t="s">
        <v>1</v>
      </c>
      <c r="BU5" s="37" t="s">
        <v>2</v>
      </c>
      <c r="BV5" s="37" t="s">
        <v>3</v>
      </c>
      <c r="BW5" s="37" t="s">
        <v>4</v>
      </c>
      <c r="BX5" s="35" t="s">
        <v>5</v>
      </c>
      <c r="BY5" s="865" t="s">
        <v>0</v>
      </c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862"/>
      <c r="CT5" s="862"/>
      <c r="CU5" s="862"/>
      <c r="CV5" s="862"/>
      <c r="CW5" s="862"/>
      <c r="CX5" s="862"/>
      <c r="CY5" s="6"/>
    </row>
    <row r="6" spans="1:103" ht="42" customHeight="1" thickBot="1" x14ac:dyDescent="0.3">
      <c r="A6" s="72">
        <v>1</v>
      </c>
      <c r="B6" s="435" t="s">
        <v>79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7"/>
      <c r="O6" s="435" t="s">
        <v>77</v>
      </c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8"/>
      <c r="AA6" s="439" t="s">
        <v>78</v>
      </c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1"/>
      <c r="AM6" s="439" t="s">
        <v>80</v>
      </c>
      <c r="AN6" s="440"/>
      <c r="AO6" s="440"/>
      <c r="AP6" s="440"/>
      <c r="AQ6" s="440"/>
      <c r="AR6" s="441"/>
      <c r="AS6" s="432" t="s">
        <v>76</v>
      </c>
      <c r="AT6" s="433"/>
      <c r="AU6" s="433"/>
      <c r="AV6" s="433"/>
      <c r="AW6" s="433"/>
      <c r="AX6" s="434"/>
      <c r="AY6" s="471" t="s">
        <v>54</v>
      </c>
      <c r="AZ6" s="472"/>
      <c r="BA6" s="472"/>
      <c r="BB6" s="472"/>
      <c r="BC6" s="472"/>
      <c r="BD6" s="472"/>
      <c r="BE6" s="472"/>
      <c r="BF6" s="473"/>
      <c r="BG6" s="439" t="s">
        <v>55</v>
      </c>
      <c r="BH6" s="440"/>
      <c r="BI6" s="440"/>
      <c r="BJ6" s="440"/>
      <c r="BK6" s="440"/>
      <c r="BL6" s="440"/>
      <c r="BM6" s="440"/>
      <c r="BN6" s="441"/>
      <c r="BO6" s="847" t="s">
        <v>122</v>
      </c>
      <c r="BP6" s="848"/>
      <c r="BQ6" s="848"/>
      <c r="BR6" s="848"/>
      <c r="BS6" s="848"/>
      <c r="BT6" s="849"/>
      <c r="BU6" s="474" t="s">
        <v>74</v>
      </c>
      <c r="BV6" s="475"/>
      <c r="BW6" s="475"/>
      <c r="BX6" s="475"/>
      <c r="BY6" s="476"/>
      <c r="BZ6" s="855"/>
      <c r="CA6" s="85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863"/>
      <c r="CO6" s="863"/>
      <c r="CP6" s="863"/>
      <c r="CQ6" s="863"/>
      <c r="CR6" s="863"/>
      <c r="CS6" s="863"/>
      <c r="CT6" s="863"/>
      <c r="CU6" s="863"/>
      <c r="CV6" s="863"/>
      <c r="CW6" s="863"/>
      <c r="CX6" s="863"/>
      <c r="CY6" s="6"/>
    </row>
    <row r="7" spans="1:103" ht="43.15" customHeight="1" thickBot="1" x14ac:dyDescent="0.3">
      <c r="A7" s="77">
        <v>2</v>
      </c>
      <c r="B7" s="435" t="s">
        <v>79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7"/>
      <c r="O7" s="435" t="s">
        <v>77</v>
      </c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8"/>
      <c r="AA7" s="439" t="s">
        <v>78</v>
      </c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1"/>
      <c r="AM7" s="439" t="s">
        <v>80</v>
      </c>
      <c r="AN7" s="440"/>
      <c r="AO7" s="440"/>
      <c r="AP7" s="440"/>
      <c r="AQ7" s="440"/>
      <c r="AR7" s="441"/>
      <c r="AS7" s="432" t="s">
        <v>76</v>
      </c>
      <c r="AT7" s="433"/>
      <c r="AU7" s="433"/>
      <c r="AV7" s="433"/>
      <c r="AW7" s="433"/>
      <c r="AX7" s="434"/>
      <c r="AY7" s="471" t="s">
        <v>54</v>
      </c>
      <c r="AZ7" s="472"/>
      <c r="BA7" s="472"/>
      <c r="BB7" s="472"/>
      <c r="BC7" s="472"/>
      <c r="BD7" s="472"/>
      <c r="BE7" s="472"/>
      <c r="BF7" s="473"/>
      <c r="BG7" s="439" t="s">
        <v>55</v>
      </c>
      <c r="BH7" s="440"/>
      <c r="BI7" s="440"/>
      <c r="BJ7" s="440"/>
      <c r="BK7" s="440"/>
      <c r="BL7" s="440"/>
      <c r="BM7" s="440"/>
      <c r="BN7" s="441"/>
      <c r="BO7" s="847" t="s">
        <v>122</v>
      </c>
      <c r="BP7" s="848"/>
      <c r="BQ7" s="848"/>
      <c r="BR7" s="848"/>
      <c r="BS7" s="848"/>
      <c r="BT7" s="849"/>
      <c r="BU7" s="474" t="s">
        <v>74</v>
      </c>
      <c r="BV7" s="475"/>
      <c r="BW7" s="475"/>
      <c r="BX7" s="475"/>
      <c r="BY7" s="476"/>
      <c r="BZ7" s="855"/>
      <c r="CA7" s="85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863"/>
      <c r="CO7" s="863"/>
      <c r="CP7" s="863"/>
      <c r="CQ7" s="863"/>
      <c r="CR7" s="863"/>
      <c r="CS7" s="863"/>
      <c r="CT7" s="863"/>
      <c r="CU7" s="863"/>
      <c r="CV7" s="863"/>
      <c r="CW7" s="863"/>
      <c r="CX7" s="863"/>
      <c r="CY7" s="6"/>
    </row>
    <row r="8" spans="1:103" ht="13.5" customHeight="1" x14ac:dyDescent="0.25">
      <c r="A8" s="78"/>
      <c r="B8" s="79"/>
      <c r="C8" s="79"/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1"/>
      <c r="Q8" s="81"/>
      <c r="R8" s="81"/>
      <c r="S8" s="81"/>
      <c r="T8" s="81"/>
      <c r="U8" s="81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83"/>
      <c r="AL8" s="83"/>
      <c r="AM8" s="83"/>
      <c r="AN8" s="83"/>
      <c r="AO8" s="83"/>
      <c r="AP8" s="83"/>
      <c r="AQ8" s="83"/>
      <c r="AR8" s="83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2"/>
      <c r="BL8" s="82"/>
      <c r="BM8" s="82"/>
      <c r="BN8" s="82"/>
      <c r="BO8" s="82"/>
      <c r="BP8" s="82"/>
      <c r="BQ8" s="82"/>
      <c r="BR8" s="82"/>
      <c r="BS8" s="82"/>
      <c r="BT8" s="85"/>
      <c r="BU8" s="85"/>
      <c r="BV8" s="85"/>
      <c r="BW8" s="85"/>
      <c r="BX8" s="85"/>
      <c r="BY8" s="85"/>
      <c r="BZ8" s="85"/>
      <c r="CA8" s="85"/>
      <c r="CB8" s="85"/>
      <c r="CC8" s="84"/>
      <c r="CD8" s="84"/>
      <c r="CE8" s="84"/>
      <c r="CF8" s="84"/>
      <c r="CG8" s="84"/>
      <c r="CH8" s="84"/>
      <c r="CI8" s="84"/>
      <c r="CJ8" s="81"/>
      <c r="CK8" s="81"/>
      <c r="CL8" s="81"/>
      <c r="CM8" s="84"/>
      <c r="CN8" s="84"/>
      <c r="CO8" s="84"/>
      <c r="CP8" s="84"/>
      <c r="CQ8" s="84"/>
      <c r="CR8" s="84"/>
      <c r="CS8" s="84"/>
      <c r="CT8" s="84"/>
      <c r="CU8" s="43"/>
      <c r="CV8" s="43"/>
      <c r="CW8" s="43"/>
      <c r="CX8" s="43"/>
      <c r="CY8" s="6"/>
    </row>
    <row r="9" spans="1:103" x14ac:dyDescent="0.25">
      <c r="A9" s="49" t="s">
        <v>14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6"/>
      <c r="CN9" s="6"/>
      <c r="CO9" s="6"/>
      <c r="CP9" s="6"/>
      <c r="CQ9" s="3"/>
      <c r="CR9" s="3"/>
      <c r="CS9" s="3"/>
      <c r="CT9" s="3"/>
      <c r="CU9" s="3"/>
      <c r="CV9" s="3"/>
      <c r="CW9" s="3"/>
      <c r="CX9" s="3"/>
    </row>
    <row r="10" spans="1:103" x14ac:dyDescent="0.25">
      <c r="A10" s="50" t="s">
        <v>15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0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J10" s="3"/>
      <c r="CK10" s="3"/>
      <c r="CL10" s="3"/>
      <c r="CM10" s="6"/>
      <c r="CN10" s="6"/>
      <c r="CO10" s="6"/>
      <c r="CP10" s="6"/>
      <c r="CQ10" s="3"/>
      <c r="CR10" s="3"/>
      <c r="CS10" s="3"/>
      <c r="CT10" s="3"/>
      <c r="CU10" s="3"/>
      <c r="CV10" s="3"/>
      <c r="CW10" s="3"/>
      <c r="CX10" s="3"/>
    </row>
    <row r="11" spans="1:103" x14ac:dyDescent="0.25">
      <c r="A11" s="86"/>
      <c r="B11" s="52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70"/>
      <c r="S11" s="470"/>
      <c r="T11" s="470"/>
      <c r="U11" s="470"/>
      <c r="V11" s="470"/>
      <c r="W11" s="470" t="s">
        <v>17</v>
      </c>
      <c r="X11" s="52" t="s">
        <v>21</v>
      </c>
      <c r="Y11" s="51"/>
      <c r="Z11" s="51"/>
      <c r="AA11" s="51"/>
      <c r="AB11" s="51"/>
      <c r="AC11" s="51"/>
      <c r="AD11" s="51"/>
      <c r="AE11" s="51"/>
      <c r="AF11" s="50"/>
      <c r="AG11" s="51"/>
      <c r="AH11" s="463"/>
      <c r="AI11" s="463"/>
      <c r="AJ11" s="463"/>
      <c r="AK11" s="463"/>
      <c r="AL11" s="463"/>
      <c r="AM11" s="463"/>
      <c r="AN11" s="53" t="s">
        <v>59</v>
      </c>
      <c r="AO11" s="54"/>
      <c r="AP11" s="54"/>
      <c r="AQ11" s="53"/>
      <c r="AR11" s="54"/>
      <c r="AS11" s="54"/>
      <c r="AT11" s="54"/>
      <c r="AU11" s="54"/>
      <c r="AV11" s="51"/>
      <c r="AW11" s="51"/>
      <c r="AX11" s="51"/>
      <c r="AY11" s="51"/>
      <c r="AZ11" s="51"/>
      <c r="BA11" s="51"/>
      <c r="BB11" s="464"/>
      <c r="BC11" s="464"/>
      <c r="BD11" s="464"/>
      <c r="BE11" s="464"/>
      <c r="BF11" s="464"/>
      <c r="BG11" s="464"/>
      <c r="BH11" s="52" t="s">
        <v>50</v>
      </c>
      <c r="BI11" s="51"/>
      <c r="BJ11" s="51"/>
      <c r="BK11" s="51"/>
      <c r="BL11" s="51"/>
      <c r="BM11" s="51"/>
      <c r="BN11" s="3"/>
      <c r="BO11" s="88"/>
      <c r="BP11" s="88"/>
      <c r="BQ11" s="52" t="s">
        <v>98</v>
      </c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J11" s="3"/>
      <c r="CK11" s="3"/>
      <c r="CL11" s="3"/>
      <c r="CM11" s="6"/>
      <c r="CN11" s="6"/>
      <c r="CO11" s="6"/>
      <c r="CP11" s="6"/>
      <c r="CQ11" s="3"/>
      <c r="CR11" s="3"/>
      <c r="CS11" s="3"/>
      <c r="CT11" s="3"/>
      <c r="CU11" s="3"/>
      <c r="CV11" s="3"/>
      <c r="CW11" s="3"/>
      <c r="CX11" s="3"/>
    </row>
    <row r="12" spans="1:103" x14ac:dyDescent="0.25">
      <c r="A12" s="87"/>
      <c r="B12" s="52" t="s">
        <v>41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65"/>
      <c r="S12" s="466"/>
      <c r="T12" s="466"/>
      <c r="U12" s="466"/>
      <c r="V12" s="466"/>
      <c r="W12" s="467"/>
      <c r="X12" s="52" t="s">
        <v>22</v>
      </c>
      <c r="Y12" s="51"/>
      <c r="Z12" s="51"/>
      <c r="AA12" s="51"/>
      <c r="AB12" s="51"/>
      <c r="AC12" s="51"/>
      <c r="AD12" s="51"/>
      <c r="AE12" s="51"/>
      <c r="AF12" s="50"/>
      <c r="AG12" s="51"/>
      <c r="AH12" s="468"/>
      <c r="AI12" s="468"/>
      <c r="AJ12" s="468"/>
      <c r="AK12" s="468"/>
      <c r="AL12" s="468"/>
      <c r="AM12" s="468"/>
      <c r="AN12" s="55" t="s">
        <v>49</v>
      </c>
      <c r="AO12" s="56"/>
      <c r="AP12" s="56"/>
      <c r="AQ12" s="53"/>
      <c r="AR12" s="54"/>
      <c r="AS12" s="54"/>
      <c r="AT12" s="54"/>
      <c r="AU12" s="54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6"/>
      <c r="CN12" s="6"/>
      <c r="CO12" s="6"/>
      <c r="CP12" s="6"/>
      <c r="CQ12" s="3"/>
      <c r="CR12" s="3"/>
      <c r="CS12" s="3"/>
      <c r="CT12" s="3"/>
      <c r="CU12" s="3"/>
      <c r="CV12" s="3"/>
      <c r="CW12" s="3"/>
      <c r="CX12" s="3"/>
    </row>
    <row r="13" spans="1:103" x14ac:dyDescent="0.25">
      <c r="CN13" s="7"/>
      <c r="CO13" s="7"/>
      <c r="CP13" s="7"/>
    </row>
    <row r="14" spans="1:103" ht="44.25" customHeight="1" x14ac:dyDescent="0.25">
      <c r="A14" s="443" t="s">
        <v>6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77" t="s">
        <v>7</v>
      </c>
      <c r="L14" s="477"/>
      <c r="M14" s="477"/>
      <c r="N14" s="477" t="s">
        <v>51</v>
      </c>
      <c r="O14" s="477"/>
      <c r="P14" s="477"/>
      <c r="Q14" s="477" t="s">
        <v>8</v>
      </c>
      <c r="R14" s="477"/>
      <c r="S14" s="477" t="s">
        <v>9</v>
      </c>
      <c r="T14" s="477"/>
      <c r="U14" s="477"/>
      <c r="V14" s="477"/>
      <c r="W14" s="477" t="s">
        <v>10</v>
      </c>
      <c r="X14" s="477"/>
      <c r="Y14" s="477"/>
      <c r="Z14" s="477" t="s">
        <v>11</v>
      </c>
      <c r="AA14" s="477"/>
      <c r="AB14" s="477"/>
      <c r="AC14" s="443" t="s">
        <v>52</v>
      </c>
      <c r="AD14" s="443"/>
      <c r="AE14" s="443"/>
      <c r="AF14" s="443"/>
      <c r="AG14" s="443"/>
      <c r="AH14" s="443"/>
      <c r="AI14" s="89"/>
      <c r="AJ14" s="89"/>
      <c r="AK14" s="89"/>
      <c r="AL14" s="89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</row>
    <row r="15" spans="1:103" ht="18.75" customHeight="1" x14ac:dyDescent="0.3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77"/>
      <c r="L15" s="477"/>
      <c r="M15" s="477"/>
      <c r="N15" s="477"/>
      <c r="O15" s="477"/>
      <c r="P15" s="477"/>
      <c r="Q15" s="477"/>
      <c r="R15" s="477"/>
      <c r="S15" s="469">
        <v>1</v>
      </c>
      <c r="T15" s="469"/>
      <c r="U15" s="469">
        <v>2</v>
      </c>
      <c r="V15" s="469"/>
      <c r="W15" s="477"/>
      <c r="X15" s="477"/>
      <c r="Y15" s="477"/>
      <c r="Z15" s="477"/>
      <c r="AA15" s="477"/>
      <c r="AB15" s="477"/>
      <c r="AC15" s="443"/>
      <c r="AD15" s="443"/>
      <c r="AE15" s="443"/>
      <c r="AF15" s="443"/>
      <c r="AG15" s="443"/>
      <c r="AH15" s="443"/>
      <c r="AI15" s="108">
        <v>1</v>
      </c>
      <c r="AJ15" s="108">
        <v>2</v>
      </c>
      <c r="AK15" s="89"/>
      <c r="AL15" s="89"/>
      <c r="BB15" s="6"/>
      <c r="BC15" s="852"/>
      <c r="BD15" s="6"/>
      <c r="BE15" s="6"/>
      <c r="BF15" s="6"/>
      <c r="BG15" s="6"/>
      <c r="BH15" s="6"/>
      <c r="BI15" s="6"/>
      <c r="BJ15" s="853"/>
      <c r="BK15" s="854"/>
      <c r="BL15" s="855"/>
      <c r="BM15" s="6"/>
      <c r="BN15" s="6"/>
      <c r="BO15" s="6"/>
      <c r="BP15" s="6"/>
      <c r="BQ15" s="6"/>
      <c r="BR15" s="6"/>
      <c r="BS15" s="856"/>
      <c r="BT15" s="6"/>
      <c r="BU15" s="6"/>
      <c r="BV15" s="6"/>
      <c r="BW15" s="6"/>
      <c r="BX15" s="6"/>
      <c r="BY15" s="6"/>
      <c r="BZ15" s="6"/>
      <c r="CA15" s="6"/>
      <c r="CB15" s="857"/>
      <c r="CC15" s="6"/>
      <c r="CD15" s="6"/>
      <c r="CE15" s="6"/>
      <c r="CF15" s="6"/>
      <c r="CG15" s="6"/>
      <c r="CH15" s="6"/>
      <c r="CI15" s="6"/>
      <c r="CJ15" s="6"/>
      <c r="CK15" s="852"/>
      <c r="CL15" s="6"/>
      <c r="CM15" s="6"/>
      <c r="CN15" s="6"/>
      <c r="CO15" s="6"/>
      <c r="CP15" s="6"/>
      <c r="CQ15" s="6"/>
      <c r="CR15" s="858"/>
      <c r="CS15" s="858"/>
      <c r="CT15" s="6"/>
      <c r="CU15" s="6"/>
      <c r="CV15" s="6"/>
      <c r="CW15" s="6"/>
      <c r="CX15" s="6"/>
    </row>
    <row r="16" spans="1:103" ht="25.5" x14ac:dyDescent="0.3">
      <c r="A16" s="442" t="s">
        <v>70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4">
        <v>50</v>
      </c>
      <c r="L16" s="445"/>
      <c r="M16" s="446"/>
      <c r="N16" s="444">
        <v>9</v>
      </c>
      <c r="O16" s="445"/>
      <c r="P16" s="446"/>
      <c r="Q16" s="444">
        <v>1</v>
      </c>
      <c r="R16" s="446"/>
      <c r="S16" s="443">
        <v>9</v>
      </c>
      <c r="T16" s="443"/>
      <c r="U16" s="443"/>
      <c r="V16" s="443"/>
      <c r="W16" s="447">
        <f>IF(Z16="залік",K16/N16,IF(Z16="ПК",(K16-4)/(N16-1),(K16-4)/N16))</f>
        <v>5.75</v>
      </c>
      <c r="X16" s="447"/>
      <c r="Y16" s="447"/>
      <c r="Z16" s="443" t="s">
        <v>99</v>
      </c>
      <c r="AA16" s="443"/>
      <c r="AB16" s="443"/>
      <c r="AC16" s="443" t="s">
        <v>33</v>
      </c>
      <c r="AD16" s="443"/>
      <c r="AE16" s="443"/>
      <c r="AF16" s="443"/>
      <c r="AG16" s="443"/>
      <c r="AH16" s="443"/>
      <c r="AI16" s="845"/>
      <c r="AJ16" s="846"/>
      <c r="AK16" s="91"/>
      <c r="AL16" s="91"/>
      <c r="BB16" s="6"/>
      <c r="BC16" s="852"/>
      <c r="BD16" s="6"/>
      <c r="BE16" s="6"/>
      <c r="BF16" s="6"/>
      <c r="BG16" s="6"/>
      <c r="BH16" s="6"/>
      <c r="BI16" s="6"/>
      <c r="BJ16" s="853"/>
      <c r="BK16" s="854"/>
      <c r="BL16" s="855"/>
      <c r="BM16" s="6"/>
      <c r="BN16" s="6"/>
      <c r="BO16" s="6"/>
      <c r="BP16" s="6"/>
      <c r="BQ16" s="6"/>
      <c r="BR16" s="6"/>
      <c r="BS16" s="856"/>
      <c r="BT16" s="6"/>
      <c r="BU16" s="6"/>
      <c r="BV16" s="6"/>
      <c r="BW16" s="6"/>
      <c r="BX16" s="6"/>
      <c r="BY16" s="6"/>
      <c r="BZ16" s="6"/>
      <c r="CA16" s="6"/>
      <c r="CB16" s="857"/>
      <c r="CC16" s="6"/>
      <c r="CD16" s="6"/>
      <c r="CE16" s="6"/>
      <c r="CF16" s="6"/>
      <c r="CG16" s="6"/>
      <c r="CH16" s="6"/>
      <c r="CI16" s="6"/>
      <c r="CJ16" s="6"/>
      <c r="CK16" s="852"/>
      <c r="CL16" s="6"/>
      <c r="CM16" s="6"/>
      <c r="CN16" s="6"/>
      <c r="CO16" s="6"/>
      <c r="CP16" s="6"/>
      <c r="CQ16" s="6"/>
      <c r="CR16" s="858"/>
      <c r="CS16" s="858"/>
      <c r="CT16" s="6"/>
      <c r="CU16" s="6"/>
      <c r="CV16" s="6"/>
      <c r="CW16" s="6"/>
      <c r="CX16" s="6"/>
    </row>
    <row r="17" spans="1:102" ht="18.75" x14ac:dyDescent="0.3">
      <c r="A17" s="448" t="s">
        <v>71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4">
        <v>50</v>
      </c>
      <c r="L17" s="445"/>
      <c r="M17" s="446"/>
      <c r="N17" s="444">
        <v>9</v>
      </c>
      <c r="O17" s="445"/>
      <c r="P17" s="446"/>
      <c r="Q17" s="444">
        <v>1</v>
      </c>
      <c r="R17" s="446"/>
      <c r="S17" s="443">
        <v>9</v>
      </c>
      <c r="T17" s="443"/>
      <c r="U17" s="443"/>
      <c r="V17" s="443"/>
      <c r="W17" s="447">
        <f t="shared" ref="W17:W28" si="0">IF(Z17="залік",K17/N17,IF(Z17="ПК",(K17-4)/(N17-1),(K17-4)/N17))</f>
        <v>5.75</v>
      </c>
      <c r="X17" s="447"/>
      <c r="Y17" s="447"/>
      <c r="Z17" s="443" t="s">
        <v>99</v>
      </c>
      <c r="AA17" s="443"/>
      <c r="AB17" s="443"/>
      <c r="AC17" s="443" t="s">
        <v>33</v>
      </c>
      <c r="AD17" s="443"/>
      <c r="AE17" s="443"/>
      <c r="AF17" s="443"/>
      <c r="AG17" s="443"/>
      <c r="AH17" s="443"/>
      <c r="AI17" s="845"/>
      <c r="AJ17" s="846"/>
      <c r="AK17" s="91"/>
      <c r="AL17" s="91"/>
      <c r="AY17" s="3"/>
      <c r="AZ17" s="3"/>
      <c r="BA17" s="3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ht="18.75" x14ac:dyDescent="0.3">
      <c r="A18" s="448" t="s">
        <v>72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4">
        <v>50</v>
      </c>
      <c r="L18" s="445"/>
      <c r="M18" s="446"/>
      <c r="N18" s="444">
        <v>9</v>
      </c>
      <c r="O18" s="445"/>
      <c r="P18" s="446"/>
      <c r="Q18" s="444">
        <v>1</v>
      </c>
      <c r="R18" s="446"/>
      <c r="S18" s="443">
        <v>9</v>
      </c>
      <c r="T18" s="443"/>
      <c r="U18" s="443"/>
      <c r="V18" s="443"/>
      <c r="W18" s="447">
        <f t="shared" si="0"/>
        <v>5.75</v>
      </c>
      <c r="X18" s="447"/>
      <c r="Y18" s="447"/>
      <c r="Z18" s="443" t="s">
        <v>99</v>
      </c>
      <c r="AA18" s="443"/>
      <c r="AB18" s="443"/>
      <c r="AC18" s="443" t="s">
        <v>33</v>
      </c>
      <c r="AD18" s="443"/>
      <c r="AE18" s="443"/>
      <c r="AF18" s="443"/>
      <c r="AG18" s="443"/>
      <c r="AH18" s="443"/>
      <c r="AI18" s="845"/>
      <c r="AJ18" s="846"/>
      <c r="AK18" s="91"/>
      <c r="AL18" s="91"/>
      <c r="AY18" s="3"/>
      <c r="AZ18" s="3"/>
      <c r="BA18" s="3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ht="18.75" x14ac:dyDescent="0.3">
      <c r="A19" s="452" t="s">
        <v>54</v>
      </c>
      <c r="B19" s="453"/>
      <c r="C19" s="453"/>
      <c r="D19" s="453"/>
      <c r="E19" s="453"/>
      <c r="F19" s="453"/>
      <c r="G19" s="453"/>
      <c r="H19" s="453"/>
      <c r="I19" s="453"/>
      <c r="J19" s="454"/>
      <c r="K19" s="449">
        <v>50</v>
      </c>
      <c r="L19" s="450"/>
      <c r="M19" s="451"/>
      <c r="N19" s="444">
        <v>9</v>
      </c>
      <c r="O19" s="445"/>
      <c r="P19" s="446"/>
      <c r="Q19" s="444">
        <v>2</v>
      </c>
      <c r="R19" s="446"/>
      <c r="S19" s="444"/>
      <c r="T19" s="446"/>
      <c r="U19" s="444">
        <v>9</v>
      </c>
      <c r="V19" s="446"/>
      <c r="W19" s="447">
        <f t="shared" si="0"/>
        <v>5.5555555555555554</v>
      </c>
      <c r="X19" s="447"/>
      <c r="Y19" s="447"/>
      <c r="Z19" s="444" t="s">
        <v>26</v>
      </c>
      <c r="AA19" s="445"/>
      <c r="AB19" s="446"/>
      <c r="AC19" s="444" t="s">
        <v>34</v>
      </c>
      <c r="AD19" s="445"/>
      <c r="AE19" s="445"/>
      <c r="AF19" s="445"/>
      <c r="AG19" s="445"/>
      <c r="AH19" s="446"/>
      <c r="AI19" s="850">
        <v>8</v>
      </c>
      <c r="AJ19" s="846"/>
      <c r="AK19" s="91"/>
      <c r="AL19" s="91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CN19" s="7"/>
      <c r="CO19" s="7"/>
      <c r="CP19" s="7"/>
    </row>
    <row r="20" spans="1:102" ht="18.75" x14ac:dyDescent="0.3">
      <c r="A20" s="452" t="s">
        <v>55</v>
      </c>
      <c r="B20" s="453"/>
      <c r="C20" s="453"/>
      <c r="D20" s="453"/>
      <c r="E20" s="453"/>
      <c r="F20" s="453"/>
      <c r="G20" s="453"/>
      <c r="H20" s="453"/>
      <c r="I20" s="453"/>
      <c r="J20" s="454"/>
      <c r="K20" s="449">
        <v>50</v>
      </c>
      <c r="L20" s="450"/>
      <c r="M20" s="451"/>
      <c r="N20" s="444">
        <v>9</v>
      </c>
      <c r="O20" s="445"/>
      <c r="P20" s="446"/>
      <c r="Q20" s="444">
        <v>2</v>
      </c>
      <c r="R20" s="446"/>
      <c r="S20" s="444"/>
      <c r="T20" s="446"/>
      <c r="U20" s="444">
        <v>9</v>
      </c>
      <c r="V20" s="446"/>
      <c r="W20" s="447">
        <f t="shared" si="0"/>
        <v>5.5555555555555554</v>
      </c>
      <c r="X20" s="447"/>
      <c r="Y20" s="447"/>
      <c r="Z20" s="444" t="s">
        <v>26</v>
      </c>
      <c r="AA20" s="445"/>
      <c r="AB20" s="446"/>
      <c r="AC20" s="444" t="s">
        <v>34</v>
      </c>
      <c r="AD20" s="445"/>
      <c r="AE20" s="445"/>
      <c r="AF20" s="445"/>
      <c r="AG20" s="445"/>
      <c r="AH20" s="446"/>
      <c r="AI20" s="850">
        <v>8</v>
      </c>
      <c r="AJ20" s="846"/>
      <c r="AK20" s="91"/>
      <c r="AL20" s="91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CN20" s="7"/>
      <c r="CO20" s="7"/>
      <c r="CP20" s="7"/>
    </row>
    <row r="21" spans="1:102" ht="21.75" customHeight="1" x14ac:dyDescent="0.3">
      <c r="A21" s="462" t="s">
        <v>80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44">
        <v>70</v>
      </c>
      <c r="L21" s="445"/>
      <c r="M21" s="446"/>
      <c r="N21" s="444">
        <v>13</v>
      </c>
      <c r="O21" s="445"/>
      <c r="P21" s="446"/>
      <c r="Q21" s="444" t="s">
        <v>25</v>
      </c>
      <c r="R21" s="446"/>
      <c r="S21" s="443">
        <v>5</v>
      </c>
      <c r="T21" s="443"/>
      <c r="U21" s="443">
        <v>8</v>
      </c>
      <c r="V21" s="443"/>
      <c r="W21" s="447">
        <f t="shared" si="0"/>
        <v>5.5</v>
      </c>
      <c r="X21" s="447"/>
      <c r="Y21" s="447"/>
      <c r="Z21" s="443" t="s">
        <v>99</v>
      </c>
      <c r="AA21" s="443"/>
      <c r="AB21" s="443"/>
      <c r="AC21" s="443" t="s">
        <v>34</v>
      </c>
      <c r="AD21" s="443"/>
      <c r="AE21" s="443"/>
      <c r="AF21" s="443"/>
      <c r="AG21" s="443"/>
      <c r="AH21" s="443"/>
      <c r="AI21" s="850">
        <v>6</v>
      </c>
      <c r="AJ21" s="846"/>
      <c r="AK21" s="91"/>
      <c r="AL21" s="91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CN21" s="7"/>
      <c r="CO21" s="7"/>
      <c r="CP21" s="7"/>
    </row>
    <row r="22" spans="1:102" ht="20.25" customHeight="1" x14ac:dyDescent="0.3">
      <c r="A22" s="461" t="s">
        <v>56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44">
        <v>40</v>
      </c>
      <c r="L22" s="445"/>
      <c r="M22" s="446"/>
      <c r="N22" s="444">
        <v>8</v>
      </c>
      <c r="O22" s="445"/>
      <c r="P22" s="446"/>
      <c r="Q22" s="444">
        <v>2</v>
      </c>
      <c r="R22" s="446"/>
      <c r="S22" s="443"/>
      <c r="T22" s="443"/>
      <c r="U22" s="443">
        <v>8</v>
      </c>
      <c r="V22" s="443"/>
      <c r="W22" s="447">
        <f t="shared" si="0"/>
        <v>5.1428571428571432</v>
      </c>
      <c r="X22" s="447"/>
      <c r="Y22" s="447"/>
      <c r="Z22" s="443" t="s">
        <v>99</v>
      </c>
      <c r="AA22" s="443"/>
      <c r="AB22" s="443"/>
      <c r="AC22" s="443" t="s">
        <v>33</v>
      </c>
      <c r="AD22" s="443"/>
      <c r="AE22" s="443"/>
      <c r="AF22" s="443"/>
      <c r="AG22" s="443"/>
      <c r="AH22" s="443"/>
      <c r="AI22" s="850">
        <v>6</v>
      </c>
      <c r="AJ22" s="846"/>
      <c r="AK22" s="91"/>
      <c r="AL22" s="91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CN22" s="7"/>
      <c r="CO22" s="7"/>
      <c r="CP22" s="7"/>
    </row>
    <row r="23" spans="1:102" ht="18.75" x14ac:dyDescent="0.3">
      <c r="A23" s="458" t="s">
        <v>75</v>
      </c>
      <c r="B23" s="459"/>
      <c r="C23" s="459"/>
      <c r="D23" s="459"/>
      <c r="E23" s="459"/>
      <c r="F23" s="459"/>
      <c r="G23" s="459"/>
      <c r="H23" s="459"/>
      <c r="I23" s="459"/>
      <c r="J23" s="460"/>
      <c r="K23" s="449">
        <v>30</v>
      </c>
      <c r="L23" s="450"/>
      <c r="M23" s="451"/>
      <c r="N23" s="444">
        <v>5</v>
      </c>
      <c r="O23" s="445"/>
      <c r="P23" s="446"/>
      <c r="Q23" s="444">
        <v>1</v>
      </c>
      <c r="R23" s="446"/>
      <c r="S23" s="444">
        <v>5</v>
      </c>
      <c r="T23" s="446"/>
      <c r="U23" s="444"/>
      <c r="V23" s="446"/>
      <c r="W23" s="478">
        <f t="shared" si="0"/>
        <v>6</v>
      </c>
      <c r="X23" s="445"/>
      <c r="Y23" s="446"/>
      <c r="Z23" s="444" t="s">
        <v>26</v>
      </c>
      <c r="AA23" s="445"/>
      <c r="AB23" s="446"/>
      <c r="AC23" s="443" t="s">
        <v>33</v>
      </c>
      <c r="AD23" s="443"/>
      <c r="AE23" s="443"/>
      <c r="AF23" s="443"/>
      <c r="AG23" s="443"/>
      <c r="AH23" s="443"/>
      <c r="AI23" s="845"/>
      <c r="AJ23" s="846"/>
      <c r="AK23" s="91"/>
      <c r="AL23" s="91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CN23" s="7"/>
      <c r="CO23" s="7"/>
      <c r="CP23" s="7"/>
    </row>
    <row r="24" spans="1:102" ht="18.75" x14ac:dyDescent="0.3">
      <c r="A24" s="462" t="s">
        <v>77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44">
        <v>150</v>
      </c>
      <c r="L24" s="445"/>
      <c r="M24" s="446"/>
      <c r="N24" s="444">
        <v>27</v>
      </c>
      <c r="O24" s="445"/>
      <c r="P24" s="446"/>
      <c r="Q24" s="444" t="s">
        <v>25</v>
      </c>
      <c r="R24" s="446"/>
      <c r="S24" s="443">
        <v>12</v>
      </c>
      <c r="T24" s="443"/>
      <c r="U24" s="443">
        <v>15</v>
      </c>
      <c r="V24" s="443"/>
      <c r="W24" s="447">
        <f t="shared" si="0"/>
        <v>5.615384615384615</v>
      </c>
      <c r="X24" s="447"/>
      <c r="Y24" s="447"/>
      <c r="Z24" s="443" t="s">
        <v>99</v>
      </c>
      <c r="AA24" s="443"/>
      <c r="AB24" s="443"/>
      <c r="AC24" s="443" t="s">
        <v>34</v>
      </c>
      <c r="AD24" s="443"/>
      <c r="AE24" s="443"/>
      <c r="AF24" s="443"/>
      <c r="AG24" s="443"/>
      <c r="AH24" s="443"/>
      <c r="AI24" s="850">
        <v>12</v>
      </c>
      <c r="AJ24" s="846"/>
      <c r="AK24" s="91"/>
      <c r="AL24" s="91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CN24" s="7"/>
      <c r="CO24" s="7"/>
      <c r="CP24" s="7"/>
    </row>
    <row r="25" spans="1:102" ht="18.75" x14ac:dyDescent="0.3">
      <c r="A25" s="462" t="s">
        <v>78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44">
        <v>120</v>
      </c>
      <c r="L25" s="445"/>
      <c r="M25" s="446"/>
      <c r="N25" s="444">
        <v>22</v>
      </c>
      <c r="O25" s="445"/>
      <c r="P25" s="446"/>
      <c r="Q25" s="444" t="s">
        <v>25</v>
      </c>
      <c r="R25" s="446"/>
      <c r="S25" s="443">
        <v>9</v>
      </c>
      <c r="T25" s="443"/>
      <c r="U25" s="443">
        <v>13</v>
      </c>
      <c r="V25" s="443"/>
      <c r="W25" s="447">
        <f t="shared" si="0"/>
        <v>5.5238095238095237</v>
      </c>
      <c r="X25" s="447"/>
      <c r="Y25" s="447"/>
      <c r="Z25" s="443" t="s">
        <v>99</v>
      </c>
      <c r="AA25" s="443"/>
      <c r="AB25" s="443"/>
      <c r="AC25" s="443" t="s">
        <v>34</v>
      </c>
      <c r="AD25" s="443"/>
      <c r="AE25" s="443"/>
      <c r="AF25" s="443"/>
      <c r="AG25" s="443"/>
      <c r="AH25" s="443"/>
      <c r="AI25" s="850">
        <v>12</v>
      </c>
      <c r="AJ25" s="846"/>
      <c r="AK25" s="91"/>
      <c r="AL25" s="91"/>
      <c r="CN25" s="7"/>
      <c r="CO25" s="7"/>
      <c r="CP25" s="7"/>
    </row>
    <row r="26" spans="1:102" ht="18.75" x14ac:dyDescent="0.3">
      <c r="A26" s="461" t="s">
        <v>79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44">
        <v>120</v>
      </c>
      <c r="L26" s="445"/>
      <c r="M26" s="446"/>
      <c r="N26" s="444">
        <v>22</v>
      </c>
      <c r="O26" s="445"/>
      <c r="P26" s="446"/>
      <c r="Q26" s="444" t="s">
        <v>25</v>
      </c>
      <c r="R26" s="446"/>
      <c r="S26" s="443">
        <v>9</v>
      </c>
      <c r="T26" s="443"/>
      <c r="U26" s="443">
        <v>13</v>
      </c>
      <c r="V26" s="443"/>
      <c r="W26" s="447">
        <f t="shared" si="0"/>
        <v>5.5238095238095237</v>
      </c>
      <c r="X26" s="447"/>
      <c r="Y26" s="447"/>
      <c r="Z26" s="443" t="s">
        <v>99</v>
      </c>
      <c r="AA26" s="443"/>
      <c r="AB26" s="443"/>
      <c r="AC26" s="443" t="s">
        <v>34</v>
      </c>
      <c r="AD26" s="443"/>
      <c r="AE26" s="443"/>
      <c r="AF26" s="443"/>
      <c r="AG26" s="443"/>
      <c r="AH26" s="443"/>
      <c r="AI26" s="845"/>
      <c r="AJ26" s="846"/>
      <c r="AK26" s="91"/>
      <c r="AL26" s="91"/>
      <c r="CN26" s="7"/>
      <c r="CO26" s="7"/>
      <c r="CP26" s="7"/>
    </row>
    <row r="27" spans="1:102" ht="18.75" x14ac:dyDescent="0.3">
      <c r="A27" s="462" t="s">
        <v>74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44">
        <v>40</v>
      </c>
      <c r="L27" s="445"/>
      <c r="M27" s="446"/>
      <c r="N27" s="444">
        <v>7</v>
      </c>
      <c r="O27" s="445"/>
      <c r="P27" s="446"/>
      <c r="Q27" s="444">
        <v>2</v>
      </c>
      <c r="R27" s="446"/>
      <c r="S27" s="443"/>
      <c r="T27" s="443"/>
      <c r="U27" s="443">
        <v>7</v>
      </c>
      <c r="V27" s="443"/>
      <c r="W27" s="447">
        <f t="shared" si="0"/>
        <v>6</v>
      </c>
      <c r="X27" s="447"/>
      <c r="Y27" s="447"/>
      <c r="Z27" s="443" t="s">
        <v>99</v>
      </c>
      <c r="AA27" s="443"/>
      <c r="AB27" s="443"/>
      <c r="AC27" s="443" t="s">
        <v>33</v>
      </c>
      <c r="AD27" s="443"/>
      <c r="AE27" s="443"/>
      <c r="AF27" s="443"/>
      <c r="AG27" s="443"/>
      <c r="AH27" s="443"/>
      <c r="AI27" s="845"/>
      <c r="AJ27" s="846"/>
      <c r="AK27" s="91"/>
      <c r="AL27" s="91"/>
      <c r="CN27" s="7"/>
      <c r="CO27" s="7"/>
      <c r="CP27" s="7"/>
    </row>
    <row r="28" spans="1:102" ht="18.75" x14ac:dyDescent="0.3">
      <c r="A28" s="458" t="s">
        <v>100</v>
      </c>
      <c r="B28" s="459"/>
      <c r="C28" s="459"/>
      <c r="D28" s="459"/>
      <c r="E28" s="459"/>
      <c r="F28" s="459"/>
      <c r="G28" s="459"/>
      <c r="H28" s="459"/>
      <c r="I28" s="459"/>
      <c r="J28" s="460"/>
      <c r="K28" s="444">
        <v>50</v>
      </c>
      <c r="L28" s="445"/>
      <c r="M28" s="446"/>
      <c r="N28" s="444">
        <v>9</v>
      </c>
      <c r="O28" s="445"/>
      <c r="P28" s="446"/>
      <c r="Q28" s="444">
        <v>1</v>
      </c>
      <c r="R28" s="446"/>
      <c r="S28" s="444">
        <v>9</v>
      </c>
      <c r="T28" s="446"/>
      <c r="U28" s="444"/>
      <c r="V28" s="446"/>
      <c r="W28" s="478">
        <f t="shared" si="0"/>
        <v>5.5555555555555554</v>
      </c>
      <c r="X28" s="445"/>
      <c r="Y28" s="446"/>
      <c r="Z28" s="444" t="s">
        <v>26</v>
      </c>
      <c r="AA28" s="445"/>
      <c r="AB28" s="446"/>
      <c r="AC28" s="443" t="s">
        <v>33</v>
      </c>
      <c r="AD28" s="443"/>
      <c r="AE28" s="443"/>
      <c r="AF28" s="443"/>
      <c r="AG28" s="443"/>
      <c r="AH28" s="443"/>
      <c r="AI28" s="850">
        <v>5</v>
      </c>
      <c r="AJ28" s="846"/>
      <c r="AK28" s="91"/>
      <c r="AL28" s="91"/>
      <c r="CN28" s="7"/>
      <c r="CO28" s="7"/>
      <c r="CP28" s="7"/>
    </row>
    <row r="29" spans="1:102" ht="18.75" x14ac:dyDescent="0.3">
      <c r="A29" s="455" t="s">
        <v>101</v>
      </c>
      <c r="B29" s="456"/>
      <c r="C29" s="456"/>
      <c r="D29" s="456"/>
      <c r="E29" s="456"/>
      <c r="F29" s="456"/>
      <c r="G29" s="456"/>
      <c r="H29" s="456"/>
      <c r="I29" s="456"/>
      <c r="J29" s="457"/>
      <c r="K29" s="444">
        <v>35</v>
      </c>
      <c r="L29" s="445"/>
      <c r="M29" s="446"/>
      <c r="N29" s="444">
        <v>6</v>
      </c>
      <c r="O29" s="445"/>
      <c r="P29" s="446"/>
      <c r="Q29" s="444">
        <v>1</v>
      </c>
      <c r="R29" s="446"/>
      <c r="S29" s="444"/>
      <c r="T29" s="446"/>
      <c r="U29" s="444"/>
      <c r="V29" s="446"/>
      <c r="W29" s="478"/>
      <c r="X29" s="445"/>
      <c r="Y29" s="446"/>
      <c r="Z29" s="444"/>
      <c r="AA29" s="445"/>
      <c r="AB29" s="446"/>
      <c r="AC29" s="444"/>
      <c r="AD29" s="445"/>
      <c r="AE29" s="445"/>
      <c r="AF29" s="445"/>
      <c r="AG29" s="445"/>
      <c r="AH29" s="446"/>
      <c r="AI29" s="845"/>
      <c r="AJ29" s="846"/>
      <c r="AK29" s="91"/>
      <c r="AL29" s="91"/>
      <c r="CN29" s="7"/>
      <c r="CO29" s="7"/>
      <c r="CP29" s="7"/>
    </row>
    <row r="30" spans="1:102" ht="18.75" x14ac:dyDescent="0.3">
      <c r="A30" s="455" t="s">
        <v>68</v>
      </c>
      <c r="B30" s="456"/>
      <c r="C30" s="456"/>
      <c r="D30" s="456"/>
      <c r="E30" s="456"/>
      <c r="F30" s="456"/>
      <c r="G30" s="456"/>
      <c r="H30" s="456"/>
      <c r="I30" s="456"/>
      <c r="J30" s="457"/>
      <c r="K30" s="444">
        <v>15</v>
      </c>
      <c r="L30" s="445"/>
      <c r="M30" s="446"/>
      <c r="N30" s="444">
        <v>3</v>
      </c>
      <c r="O30" s="445"/>
      <c r="P30" s="446"/>
      <c r="Q30" s="444">
        <v>1</v>
      </c>
      <c r="R30" s="446"/>
      <c r="S30" s="444"/>
      <c r="T30" s="446"/>
      <c r="U30" s="444"/>
      <c r="V30" s="446"/>
      <c r="W30" s="478"/>
      <c r="X30" s="445"/>
      <c r="Y30" s="446"/>
      <c r="Z30" s="444"/>
      <c r="AA30" s="445"/>
      <c r="AB30" s="446"/>
      <c r="AC30" s="444"/>
      <c r="AD30" s="445"/>
      <c r="AE30" s="445"/>
      <c r="AF30" s="445"/>
      <c r="AG30" s="445"/>
      <c r="AH30" s="446"/>
      <c r="AI30" s="845"/>
      <c r="AJ30" s="846"/>
      <c r="AK30" s="91"/>
      <c r="AL30" s="91"/>
      <c r="CN30" s="7"/>
      <c r="CO30" s="7"/>
      <c r="CP30" s="7"/>
    </row>
    <row r="31" spans="1:102" ht="41.25" customHeight="1" x14ac:dyDescent="0.3">
      <c r="A31" s="452" t="s">
        <v>76</v>
      </c>
      <c r="B31" s="453"/>
      <c r="C31" s="453"/>
      <c r="D31" s="453"/>
      <c r="E31" s="453"/>
      <c r="F31" s="453"/>
      <c r="G31" s="453"/>
      <c r="H31" s="453"/>
      <c r="I31" s="453"/>
      <c r="J31" s="454"/>
      <c r="K31" s="444">
        <v>70</v>
      </c>
      <c r="L31" s="445"/>
      <c r="M31" s="446"/>
      <c r="N31" s="444">
        <v>13</v>
      </c>
      <c r="O31" s="445"/>
      <c r="P31" s="446"/>
      <c r="Q31" s="444" t="s">
        <v>25</v>
      </c>
      <c r="R31" s="446"/>
      <c r="S31" s="444">
        <v>6</v>
      </c>
      <c r="T31" s="446"/>
      <c r="U31" s="444">
        <v>7</v>
      </c>
      <c r="V31" s="446"/>
      <c r="W31" s="478">
        <f>IF(Z31="залік",K31/N31,IF(Z31="ПК",(K31-4)/(N31-1),(K31-4)/N31))</f>
        <v>5.5</v>
      </c>
      <c r="X31" s="445"/>
      <c r="Y31" s="446"/>
      <c r="Z31" s="444" t="s">
        <v>99</v>
      </c>
      <c r="AA31" s="445"/>
      <c r="AB31" s="446"/>
      <c r="AC31" s="443" t="s">
        <v>33</v>
      </c>
      <c r="AD31" s="443"/>
      <c r="AE31" s="443"/>
      <c r="AF31" s="443"/>
      <c r="AG31" s="443"/>
      <c r="AH31" s="443"/>
      <c r="AI31" s="850">
        <v>6</v>
      </c>
      <c r="AJ31" s="846"/>
      <c r="AK31" s="91"/>
      <c r="AL31" s="91"/>
      <c r="CN31" s="7"/>
      <c r="CO31" s="7"/>
      <c r="CP31" s="7"/>
    </row>
    <row r="32" spans="1:102" ht="39" customHeight="1" x14ac:dyDescent="0.3">
      <c r="A32" s="442" t="s">
        <v>102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4">
        <v>50</v>
      </c>
      <c r="L32" s="445"/>
      <c r="M32" s="446"/>
      <c r="N32" s="444">
        <v>9</v>
      </c>
      <c r="O32" s="445"/>
      <c r="P32" s="446"/>
      <c r="Q32" s="444">
        <v>1</v>
      </c>
      <c r="R32" s="446"/>
      <c r="S32" s="443">
        <v>9</v>
      </c>
      <c r="T32" s="443"/>
      <c r="U32" s="443"/>
      <c r="V32" s="443"/>
      <c r="W32" s="447">
        <f>IF(Z32="залік",K32/N32,IF(Z32="ПК",(K32-4)/(N32-1),(K32-4)/N32))</f>
        <v>5.5555555555555554</v>
      </c>
      <c r="X32" s="447"/>
      <c r="Y32" s="447"/>
      <c r="Z32" s="443" t="s">
        <v>26</v>
      </c>
      <c r="AA32" s="443"/>
      <c r="AB32" s="443"/>
      <c r="AC32" s="443" t="s">
        <v>33</v>
      </c>
      <c r="AD32" s="443"/>
      <c r="AE32" s="443"/>
      <c r="AF32" s="443"/>
      <c r="AG32" s="443"/>
      <c r="AH32" s="443"/>
      <c r="AI32" s="845"/>
      <c r="AJ32" s="846"/>
      <c r="AK32" s="91"/>
      <c r="AL32" s="91"/>
      <c r="CN32" s="7"/>
      <c r="CO32" s="7"/>
      <c r="CP32" s="7"/>
    </row>
    <row r="33" spans="1:94" ht="18.75" x14ac:dyDescent="0.3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4"/>
      <c r="L33" s="445"/>
      <c r="M33" s="446"/>
      <c r="N33" s="444"/>
      <c r="O33" s="445"/>
      <c r="P33" s="446"/>
      <c r="Q33" s="444"/>
      <c r="R33" s="446"/>
      <c r="S33" s="443">
        <f>SUM(S16:T32)</f>
        <v>91</v>
      </c>
      <c r="T33" s="443"/>
      <c r="U33" s="444">
        <f>SUM(U16:V32)</f>
        <v>89</v>
      </c>
      <c r="V33" s="446"/>
      <c r="W33" s="447"/>
      <c r="X33" s="447"/>
      <c r="Y33" s="447"/>
      <c r="Z33" s="443"/>
      <c r="AA33" s="443"/>
      <c r="AB33" s="443"/>
      <c r="AC33" s="443"/>
      <c r="AD33" s="443"/>
      <c r="AE33" s="443"/>
      <c r="AF33" s="443"/>
      <c r="AG33" s="443"/>
      <c r="AH33" s="443"/>
      <c r="AI33" s="851">
        <f>SUM(AI16:AI32)</f>
        <v>63</v>
      </c>
      <c r="CN33" s="7"/>
      <c r="CO33" s="7"/>
      <c r="CP33" s="7"/>
    </row>
    <row r="34" spans="1:94" x14ac:dyDescent="0.25">
      <c r="CN34" s="7"/>
      <c r="CO34" s="7"/>
      <c r="CP34" s="7"/>
    </row>
    <row r="35" spans="1:94" x14ac:dyDescent="0.25">
      <c r="CN35" s="7"/>
      <c r="CO35" s="7"/>
      <c r="CP35" s="7"/>
    </row>
    <row r="36" spans="1:94" x14ac:dyDescent="0.25">
      <c r="CN36" s="7"/>
      <c r="CO36" s="7"/>
      <c r="CP36" s="7"/>
    </row>
    <row r="37" spans="1:94" x14ac:dyDescent="0.25">
      <c r="CN37" s="7"/>
      <c r="CO37" s="7"/>
      <c r="CP37" s="7"/>
    </row>
    <row r="38" spans="1:94" x14ac:dyDescent="0.25">
      <c r="CN38" s="7"/>
      <c r="CO38" s="7"/>
      <c r="CP38" s="7"/>
    </row>
    <row r="39" spans="1:94" x14ac:dyDescent="0.25">
      <c r="CN39" s="7"/>
      <c r="CO39" s="7"/>
      <c r="CP39" s="7"/>
    </row>
    <row r="40" spans="1:94" x14ac:dyDescent="0.25">
      <c r="CN40" s="7"/>
      <c r="CO40" s="7"/>
      <c r="CP40" s="7"/>
    </row>
    <row r="41" spans="1:94" x14ac:dyDescent="0.25">
      <c r="CN41" s="7"/>
      <c r="CO41" s="7"/>
      <c r="CP41" s="7"/>
    </row>
    <row r="42" spans="1:94" x14ac:dyDescent="0.25">
      <c r="CN42" s="7"/>
      <c r="CO42" s="7"/>
      <c r="CP42" s="7"/>
    </row>
    <row r="43" spans="1:94" x14ac:dyDescent="0.25">
      <c r="CN43" s="7"/>
      <c r="CO43" s="7"/>
      <c r="CP43" s="7"/>
    </row>
    <row r="44" spans="1:94" x14ac:dyDescent="0.25">
      <c r="CN44" s="7"/>
      <c r="CO44" s="7"/>
      <c r="CP44" s="7"/>
    </row>
    <row r="45" spans="1:94" x14ac:dyDescent="0.25">
      <c r="CN45" s="7"/>
      <c r="CO45" s="7"/>
      <c r="CP45" s="7"/>
    </row>
    <row r="46" spans="1:94" x14ac:dyDescent="0.25">
      <c r="CN46" s="7"/>
      <c r="CO46" s="7"/>
      <c r="CP46" s="7"/>
    </row>
    <row r="47" spans="1:94" x14ac:dyDescent="0.25">
      <c r="CN47" s="7"/>
      <c r="CO47" s="7"/>
      <c r="CP47" s="7"/>
    </row>
    <row r="48" spans="1:94" x14ac:dyDescent="0.25">
      <c r="CN48" s="7"/>
      <c r="CO48" s="7"/>
      <c r="CP48" s="7"/>
    </row>
    <row r="49" spans="92:94" x14ac:dyDescent="0.25">
      <c r="CN49" s="7"/>
      <c r="CO49" s="7"/>
      <c r="CP49" s="7"/>
    </row>
    <row r="50" spans="92:94" x14ac:dyDescent="0.25">
      <c r="CN50" s="7"/>
      <c r="CO50" s="7"/>
      <c r="CP50" s="7"/>
    </row>
    <row r="51" spans="92:94" x14ac:dyDescent="0.25">
      <c r="CN51" s="7"/>
      <c r="CO51" s="7"/>
      <c r="CP51" s="7"/>
    </row>
    <row r="52" spans="92:94" x14ac:dyDescent="0.25">
      <c r="CN52" s="7"/>
      <c r="CO52" s="7"/>
      <c r="CP52" s="7"/>
    </row>
    <row r="53" spans="92:94" x14ac:dyDescent="0.25">
      <c r="CN53" s="7"/>
      <c r="CO53" s="7"/>
      <c r="CP53" s="7"/>
    </row>
    <row r="54" spans="92:94" x14ac:dyDescent="0.25">
      <c r="CN54" s="7"/>
      <c r="CO54" s="7"/>
      <c r="CP54" s="7"/>
    </row>
    <row r="55" spans="92:94" x14ac:dyDescent="0.25">
      <c r="CN55" s="7"/>
      <c r="CO55" s="7"/>
      <c r="CP55" s="7"/>
    </row>
    <row r="56" spans="92:94" x14ac:dyDescent="0.25">
      <c r="CN56" s="7"/>
      <c r="CO56" s="7"/>
      <c r="CP56" s="7"/>
    </row>
    <row r="57" spans="92:94" x14ac:dyDescent="0.25">
      <c r="CN57" s="7"/>
      <c r="CO57" s="7"/>
      <c r="CP57" s="7"/>
    </row>
    <row r="58" spans="92:94" x14ac:dyDescent="0.25">
      <c r="CN58" s="7"/>
      <c r="CO58" s="7"/>
      <c r="CP58" s="7"/>
    </row>
    <row r="59" spans="92:94" x14ac:dyDescent="0.25">
      <c r="CN59" s="7"/>
      <c r="CO59" s="7"/>
      <c r="CP59" s="7"/>
    </row>
    <row r="60" spans="92:94" x14ac:dyDescent="0.25">
      <c r="CN60" s="7"/>
      <c r="CO60" s="7"/>
      <c r="CP60" s="7"/>
    </row>
    <row r="61" spans="92:94" x14ac:dyDescent="0.25">
      <c r="CN61" s="7"/>
      <c r="CO61" s="7"/>
      <c r="CP61" s="7"/>
    </row>
    <row r="62" spans="92:94" x14ac:dyDescent="0.25">
      <c r="CN62" s="7"/>
      <c r="CO62" s="7"/>
      <c r="CP62" s="7"/>
    </row>
    <row r="63" spans="92:94" x14ac:dyDescent="0.25">
      <c r="CN63" s="7"/>
      <c r="CO63" s="7"/>
      <c r="CP63" s="7"/>
    </row>
    <row r="64" spans="92:94" x14ac:dyDescent="0.25">
      <c r="CN64" s="7"/>
      <c r="CO64" s="7"/>
      <c r="CP64" s="7"/>
    </row>
    <row r="65" spans="92:94" x14ac:dyDescent="0.25">
      <c r="CN65" s="7"/>
      <c r="CO65" s="7"/>
      <c r="CP65" s="7"/>
    </row>
    <row r="66" spans="92:94" x14ac:dyDescent="0.25">
      <c r="CN66" s="7"/>
      <c r="CO66" s="7"/>
      <c r="CP66" s="7"/>
    </row>
    <row r="67" spans="92:94" x14ac:dyDescent="0.25">
      <c r="CN67" s="7"/>
      <c r="CO67" s="7"/>
      <c r="CP67" s="7"/>
    </row>
    <row r="68" spans="92:94" x14ac:dyDescent="0.25">
      <c r="CN68" s="7"/>
      <c r="CO68" s="7"/>
      <c r="CP68" s="7"/>
    </row>
    <row r="69" spans="92:94" x14ac:dyDescent="0.25">
      <c r="CN69" s="7"/>
      <c r="CO69" s="7"/>
      <c r="CP69" s="7"/>
    </row>
    <row r="70" spans="92:94" x14ac:dyDescent="0.25">
      <c r="CN70" s="7"/>
      <c r="CO70" s="7"/>
      <c r="CP70" s="7"/>
    </row>
    <row r="71" spans="92:94" x14ac:dyDescent="0.25">
      <c r="CN71" s="7"/>
      <c r="CO71" s="7"/>
      <c r="CP71" s="7"/>
    </row>
    <row r="72" spans="92:94" x14ac:dyDescent="0.25">
      <c r="CN72" s="7"/>
      <c r="CO72" s="7"/>
      <c r="CP72" s="7"/>
    </row>
    <row r="73" spans="92:94" x14ac:dyDescent="0.25">
      <c r="CN73" s="7"/>
      <c r="CO73" s="7"/>
      <c r="CP73" s="7"/>
    </row>
    <row r="74" spans="92:94" x14ac:dyDescent="0.25">
      <c r="CN74" s="7"/>
      <c r="CO74" s="7"/>
      <c r="CP74" s="7"/>
    </row>
    <row r="75" spans="92:94" x14ac:dyDescent="0.25">
      <c r="CN75" s="7"/>
      <c r="CO75" s="7"/>
      <c r="CP75" s="7"/>
    </row>
    <row r="76" spans="92:94" x14ac:dyDescent="0.25">
      <c r="CN76" s="7"/>
      <c r="CO76" s="7"/>
      <c r="CP76" s="7"/>
    </row>
    <row r="77" spans="92:94" x14ac:dyDescent="0.25">
      <c r="CN77" s="7"/>
      <c r="CO77" s="7"/>
      <c r="CP77" s="7"/>
    </row>
    <row r="78" spans="92:94" x14ac:dyDescent="0.25">
      <c r="CN78" s="7"/>
      <c r="CO78" s="7"/>
      <c r="CP78" s="7"/>
    </row>
    <row r="79" spans="92:94" x14ac:dyDescent="0.25">
      <c r="CN79" s="7"/>
      <c r="CO79" s="7"/>
      <c r="CP79" s="7"/>
    </row>
    <row r="80" spans="92:94" x14ac:dyDescent="0.25">
      <c r="CN80" s="7"/>
      <c r="CO80" s="7"/>
      <c r="CP80" s="7"/>
    </row>
    <row r="81" spans="92:94" x14ac:dyDescent="0.25">
      <c r="CN81" s="7"/>
      <c r="CO81" s="7"/>
      <c r="CP81" s="7"/>
    </row>
    <row r="82" spans="92:94" x14ac:dyDescent="0.25">
      <c r="CN82" s="7"/>
      <c r="CO82" s="7"/>
      <c r="CP82" s="7"/>
    </row>
    <row r="83" spans="92:94" x14ac:dyDescent="0.25">
      <c r="CN83" s="7"/>
      <c r="CO83" s="7"/>
      <c r="CP83" s="7"/>
    </row>
    <row r="84" spans="92:94" x14ac:dyDescent="0.25">
      <c r="CN84" s="7"/>
      <c r="CO84" s="7"/>
      <c r="CP84" s="7"/>
    </row>
    <row r="85" spans="92:94" x14ac:dyDescent="0.25">
      <c r="CN85" s="7"/>
      <c r="CO85" s="7"/>
      <c r="CP85" s="7"/>
    </row>
    <row r="86" spans="92:94" x14ac:dyDescent="0.25">
      <c r="CN86" s="7"/>
      <c r="CO86" s="7"/>
      <c r="CP86" s="7"/>
    </row>
    <row r="87" spans="92:94" x14ac:dyDescent="0.25">
      <c r="CN87" s="7"/>
      <c r="CO87" s="7"/>
      <c r="CP87" s="7"/>
    </row>
    <row r="88" spans="92:94" x14ac:dyDescent="0.25">
      <c r="CN88" s="7"/>
      <c r="CO88" s="7"/>
      <c r="CP88" s="7"/>
    </row>
    <row r="89" spans="92:94" x14ac:dyDescent="0.25">
      <c r="CN89" s="7"/>
      <c r="CO89" s="7"/>
      <c r="CP89" s="7"/>
    </row>
    <row r="90" spans="92:94" x14ac:dyDescent="0.25">
      <c r="CN90" s="7"/>
      <c r="CO90" s="7"/>
      <c r="CP90" s="7"/>
    </row>
    <row r="91" spans="92:94" x14ac:dyDescent="0.25">
      <c r="CN91" s="7"/>
      <c r="CO91" s="7"/>
      <c r="CP91" s="7"/>
    </row>
    <row r="92" spans="92:94" x14ac:dyDescent="0.25">
      <c r="CN92" s="7"/>
      <c r="CO92" s="7"/>
      <c r="CP92" s="7"/>
    </row>
    <row r="93" spans="92:94" x14ac:dyDescent="0.25">
      <c r="CN93" s="7"/>
      <c r="CO93" s="7"/>
      <c r="CP93" s="7"/>
    </row>
    <row r="94" spans="92:94" x14ac:dyDescent="0.25">
      <c r="CN94" s="7"/>
      <c r="CO94" s="7"/>
      <c r="CP94" s="7"/>
    </row>
    <row r="95" spans="92:94" x14ac:dyDescent="0.25">
      <c r="CN95" s="7"/>
      <c r="CO95" s="7"/>
      <c r="CP95" s="7"/>
    </row>
    <row r="96" spans="92:94" x14ac:dyDescent="0.25">
      <c r="CN96" s="7"/>
      <c r="CO96" s="7"/>
      <c r="CP96" s="7"/>
    </row>
    <row r="97" spans="92:94" x14ac:dyDescent="0.25">
      <c r="CN97" s="7"/>
      <c r="CO97" s="7"/>
      <c r="CP97" s="7"/>
    </row>
    <row r="98" spans="92:94" x14ac:dyDescent="0.25">
      <c r="CN98" s="7"/>
      <c r="CO98" s="7"/>
      <c r="CP98" s="7"/>
    </row>
    <row r="99" spans="92:94" x14ac:dyDescent="0.25">
      <c r="CN99" s="7"/>
      <c r="CO99" s="7"/>
      <c r="CP99" s="7"/>
    </row>
    <row r="100" spans="92:94" x14ac:dyDescent="0.25">
      <c r="CN100" s="7"/>
      <c r="CO100" s="7"/>
      <c r="CP100" s="7"/>
    </row>
    <row r="101" spans="92:94" x14ac:dyDescent="0.25">
      <c r="CN101" s="7"/>
      <c r="CO101" s="7"/>
      <c r="CP101" s="7"/>
    </row>
    <row r="102" spans="92:94" x14ac:dyDescent="0.25">
      <c r="CN102" s="7"/>
      <c r="CO102" s="7"/>
      <c r="CP102" s="7"/>
    </row>
    <row r="103" spans="92:94" x14ac:dyDescent="0.25">
      <c r="CN103" s="7"/>
      <c r="CO103" s="7"/>
      <c r="CP103" s="7"/>
    </row>
    <row r="104" spans="92:94" x14ac:dyDescent="0.25">
      <c r="CN104" s="7"/>
      <c r="CO104" s="7"/>
      <c r="CP104" s="7"/>
    </row>
    <row r="105" spans="92:94" x14ac:dyDescent="0.25">
      <c r="CN105" s="7"/>
      <c r="CO105" s="7"/>
      <c r="CP105" s="7"/>
    </row>
    <row r="106" spans="92:94" x14ac:dyDescent="0.25">
      <c r="CN106" s="7"/>
      <c r="CO106" s="7"/>
      <c r="CP106" s="7"/>
    </row>
    <row r="107" spans="92:94" x14ac:dyDescent="0.25">
      <c r="CN107" s="7"/>
      <c r="CO107" s="7"/>
      <c r="CP107" s="7"/>
    </row>
    <row r="108" spans="92:94" x14ac:dyDescent="0.25">
      <c r="CN108" s="7"/>
      <c r="CO108" s="7"/>
      <c r="CP108" s="7"/>
    </row>
    <row r="109" spans="92:94" x14ac:dyDescent="0.25">
      <c r="CN109" s="7"/>
      <c r="CO109" s="7"/>
      <c r="CP109" s="7"/>
    </row>
    <row r="110" spans="92:94" x14ac:dyDescent="0.25">
      <c r="CN110" s="7"/>
      <c r="CO110" s="7"/>
      <c r="CP110" s="7"/>
    </row>
    <row r="111" spans="92:94" x14ac:dyDescent="0.25">
      <c r="CN111" s="7"/>
      <c r="CO111" s="7"/>
      <c r="CP111" s="7"/>
    </row>
    <row r="112" spans="92:94" x14ac:dyDescent="0.25">
      <c r="CN112" s="7"/>
      <c r="CO112" s="7"/>
      <c r="CP112" s="7"/>
    </row>
    <row r="113" spans="92:94" x14ac:dyDescent="0.25">
      <c r="CN113" s="7"/>
      <c r="CO113" s="7"/>
      <c r="CP113" s="7"/>
    </row>
    <row r="114" spans="92:94" x14ac:dyDescent="0.25">
      <c r="CN114" s="7"/>
      <c r="CO114" s="7"/>
      <c r="CP114" s="7"/>
    </row>
    <row r="115" spans="92:94" x14ac:dyDescent="0.25">
      <c r="CN115" s="7"/>
      <c r="CO115" s="7"/>
      <c r="CP115" s="7"/>
    </row>
    <row r="116" spans="92:94" x14ac:dyDescent="0.25">
      <c r="CN116" s="7"/>
      <c r="CO116" s="7"/>
      <c r="CP116" s="7"/>
    </row>
    <row r="117" spans="92:94" x14ac:dyDescent="0.25">
      <c r="CN117" s="7"/>
      <c r="CO117" s="7"/>
      <c r="CP117" s="7"/>
    </row>
    <row r="118" spans="92:94" x14ac:dyDescent="0.25">
      <c r="CN118" s="7"/>
      <c r="CO118" s="7"/>
      <c r="CP118" s="7"/>
    </row>
    <row r="119" spans="92:94" x14ac:dyDescent="0.25">
      <c r="CN119" s="7"/>
      <c r="CO119" s="7"/>
      <c r="CP119" s="7"/>
    </row>
    <row r="120" spans="92:94" x14ac:dyDescent="0.25">
      <c r="CN120" s="7"/>
      <c r="CO120" s="7"/>
      <c r="CP120" s="7"/>
    </row>
    <row r="121" spans="92:94" x14ac:dyDescent="0.25">
      <c r="CN121" s="7"/>
      <c r="CO121" s="7"/>
      <c r="CP121" s="7"/>
    </row>
    <row r="122" spans="92:94" x14ac:dyDescent="0.25">
      <c r="CN122" s="7"/>
      <c r="CO122" s="7"/>
      <c r="CP122" s="7"/>
    </row>
    <row r="123" spans="92:94" x14ac:dyDescent="0.25">
      <c r="CN123" s="7"/>
      <c r="CO123" s="7"/>
      <c r="CP123" s="7"/>
    </row>
    <row r="124" spans="92:94" x14ac:dyDescent="0.25">
      <c r="CN124" s="7"/>
      <c r="CO124" s="7"/>
      <c r="CP124" s="7"/>
    </row>
    <row r="125" spans="92:94" x14ac:dyDescent="0.25">
      <c r="CN125" s="7"/>
      <c r="CO125" s="7"/>
      <c r="CP125" s="7"/>
    </row>
    <row r="126" spans="92:94" x14ac:dyDescent="0.25">
      <c r="CN126" s="7"/>
      <c r="CO126" s="7"/>
      <c r="CP126" s="7"/>
    </row>
    <row r="127" spans="92:94" x14ac:dyDescent="0.25">
      <c r="CN127" s="7"/>
      <c r="CO127" s="7"/>
      <c r="CP127" s="7"/>
    </row>
    <row r="128" spans="92:94" x14ac:dyDescent="0.25">
      <c r="CN128" s="7"/>
      <c r="CO128" s="7"/>
      <c r="CP128" s="7"/>
    </row>
    <row r="129" spans="92:94" x14ac:dyDescent="0.25">
      <c r="CN129" s="7"/>
      <c r="CO129" s="7"/>
      <c r="CP129" s="7"/>
    </row>
    <row r="130" spans="92:94" x14ac:dyDescent="0.25">
      <c r="CN130" s="7"/>
      <c r="CO130" s="7"/>
      <c r="CP130" s="7"/>
    </row>
    <row r="131" spans="92:94" x14ac:dyDescent="0.25">
      <c r="CN131" s="7"/>
      <c r="CO131" s="7"/>
      <c r="CP131" s="7"/>
    </row>
    <row r="132" spans="92:94" x14ac:dyDescent="0.25">
      <c r="CN132" s="7"/>
      <c r="CO132" s="7"/>
      <c r="CP132" s="7"/>
    </row>
    <row r="133" spans="92:94" x14ac:dyDescent="0.25">
      <c r="CN133" s="7"/>
      <c r="CO133" s="7"/>
      <c r="CP133" s="7"/>
    </row>
    <row r="134" spans="92:94" x14ac:dyDescent="0.25">
      <c r="CN134" s="7"/>
      <c r="CO134" s="7"/>
      <c r="CP134" s="7"/>
    </row>
    <row r="135" spans="92:94" x14ac:dyDescent="0.25">
      <c r="CN135" s="7"/>
      <c r="CO135" s="7"/>
      <c r="CP135" s="7"/>
    </row>
    <row r="136" spans="92:94" x14ac:dyDescent="0.25">
      <c r="CN136" s="7"/>
      <c r="CO136" s="7"/>
      <c r="CP136" s="7"/>
    </row>
    <row r="137" spans="92:94" x14ac:dyDescent="0.25">
      <c r="CN137" s="7"/>
      <c r="CO137" s="7"/>
      <c r="CP137" s="7"/>
    </row>
    <row r="138" spans="92:94" x14ac:dyDescent="0.25">
      <c r="CN138" s="7"/>
      <c r="CO138" s="7"/>
      <c r="CP138" s="7"/>
    </row>
    <row r="139" spans="92:94" x14ac:dyDescent="0.25">
      <c r="CN139" s="7"/>
      <c r="CO139" s="7"/>
      <c r="CP139" s="7"/>
    </row>
    <row r="140" spans="92:94" x14ac:dyDescent="0.25">
      <c r="CN140" s="7"/>
      <c r="CO140" s="7"/>
      <c r="CP140" s="7"/>
    </row>
    <row r="141" spans="92:94" x14ac:dyDescent="0.25">
      <c r="CN141" s="7"/>
      <c r="CO141" s="7"/>
      <c r="CP141" s="7"/>
    </row>
    <row r="142" spans="92:94" x14ac:dyDescent="0.25">
      <c r="CN142" s="7"/>
      <c r="CO142" s="7"/>
      <c r="CP142" s="7"/>
    </row>
    <row r="143" spans="92:94" x14ac:dyDescent="0.25">
      <c r="CN143" s="7"/>
      <c r="CO143" s="7"/>
      <c r="CP143" s="7"/>
    </row>
    <row r="144" spans="92:94" x14ac:dyDescent="0.25">
      <c r="CN144" s="7"/>
      <c r="CO144" s="7"/>
      <c r="CP144" s="7"/>
    </row>
    <row r="145" spans="92:94" x14ac:dyDescent="0.25">
      <c r="CN145" s="7"/>
      <c r="CO145" s="7"/>
      <c r="CP145" s="7"/>
    </row>
    <row r="146" spans="92:94" x14ac:dyDescent="0.25">
      <c r="CN146" s="7"/>
      <c r="CO146" s="7"/>
      <c r="CP146" s="7"/>
    </row>
    <row r="147" spans="92:94" x14ac:dyDescent="0.25">
      <c r="CN147" s="7"/>
      <c r="CO147" s="7"/>
      <c r="CP147" s="7"/>
    </row>
    <row r="148" spans="92:94" x14ac:dyDescent="0.25">
      <c r="CN148" s="7"/>
      <c r="CO148" s="7"/>
      <c r="CP148" s="7"/>
    </row>
    <row r="149" spans="92:94" x14ac:dyDescent="0.25">
      <c r="CN149" s="7"/>
      <c r="CO149" s="7"/>
      <c r="CP149" s="7"/>
    </row>
    <row r="150" spans="92:94" x14ac:dyDescent="0.25">
      <c r="CN150" s="7"/>
      <c r="CO150" s="7"/>
      <c r="CP150" s="7"/>
    </row>
    <row r="151" spans="92:94" x14ac:dyDescent="0.25">
      <c r="CN151" s="7"/>
      <c r="CO151" s="7"/>
      <c r="CP151" s="7"/>
    </row>
    <row r="152" spans="92:94" x14ac:dyDescent="0.25">
      <c r="CN152" s="7"/>
      <c r="CO152" s="7"/>
      <c r="CP152" s="7"/>
    </row>
    <row r="153" spans="92:94" x14ac:dyDescent="0.25">
      <c r="CN153" s="7"/>
      <c r="CO153" s="7"/>
      <c r="CP153" s="7"/>
    </row>
    <row r="154" spans="92:94" x14ac:dyDescent="0.25">
      <c r="CN154" s="7"/>
      <c r="CO154" s="7"/>
      <c r="CP154" s="7"/>
    </row>
    <row r="155" spans="92:94" x14ac:dyDescent="0.25">
      <c r="CN155" s="7"/>
      <c r="CO155" s="7"/>
      <c r="CP155" s="7"/>
    </row>
    <row r="156" spans="92:94" x14ac:dyDescent="0.25">
      <c r="CN156" s="7"/>
      <c r="CO156" s="7"/>
      <c r="CP156" s="7"/>
    </row>
    <row r="157" spans="92:94" x14ac:dyDescent="0.25">
      <c r="CN157" s="7"/>
      <c r="CO157" s="7"/>
      <c r="CP157" s="7"/>
    </row>
    <row r="158" spans="92:94" x14ac:dyDescent="0.25">
      <c r="CN158" s="7"/>
      <c r="CO158" s="7"/>
      <c r="CP158" s="7"/>
    </row>
    <row r="159" spans="92:94" x14ac:dyDescent="0.25">
      <c r="CN159" s="7"/>
      <c r="CO159" s="7"/>
      <c r="CP159" s="7"/>
    </row>
  </sheetData>
  <mergeCells count="220">
    <mergeCell ref="A33:J33"/>
    <mergeCell ref="K33:M33"/>
    <mergeCell ref="N33:P33"/>
    <mergeCell ref="Q33:R33"/>
    <mergeCell ref="S33:T33"/>
    <mergeCell ref="U33:V33"/>
    <mergeCell ref="W33:Y33"/>
    <mergeCell ref="Z33:AB33"/>
    <mergeCell ref="AC33:AH33"/>
    <mergeCell ref="K31:M31"/>
    <mergeCell ref="N31:P31"/>
    <mergeCell ref="Q31:R31"/>
    <mergeCell ref="W31:Y31"/>
    <mergeCell ref="Z31:AB31"/>
    <mergeCell ref="AC31:AH31"/>
    <mergeCell ref="K32:M32"/>
    <mergeCell ref="N32:P32"/>
    <mergeCell ref="Q32:R32"/>
    <mergeCell ref="W32:Y32"/>
    <mergeCell ref="Z32:AB32"/>
    <mergeCell ref="AC32:AH32"/>
    <mergeCell ref="W28:Y28"/>
    <mergeCell ref="Z28:AB28"/>
    <mergeCell ref="AC28:AH28"/>
    <mergeCell ref="Q29:R29"/>
    <mergeCell ref="W29:Y29"/>
    <mergeCell ref="Z29:AB29"/>
    <mergeCell ref="AC29:AH29"/>
    <mergeCell ref="K30:M30"/>
    <mergeCell ref="N30:P30"/>
    <mergeCell ref="Q30:R30"/>
    <mergeCell ref="W30:Y30"/>
    <mergeCell ref="Z30:AB30"/>
    <mergeCell ref="AC30:AH30"/>
    <mergeCell ref="W25:Y25"/>
    <mergeCell ref="Z25:AB25"/>
    <mergeCell ref="AC25:AH25"/>
    <mergeCell ref="AC26:AH26"/>
    <mergeCell ref="K27:M27"/>
    <mergeCell ref="N27:P27"/>
    <mergeCell ref="Q27:R27"/>
    <mergeCell ref="W27:Y27"/>
    <mergeCell ref="Z27:AB27"/>
    <mergeCell ref="AC27:AH27"/>
    <mergeCell ref="W23:Y23"/>
    <mergeCell ref="Z23:AB23"/>
    <mergeCell ref="AC23:AH23"/>
    <mergeCell ref="K24:M24"/>
    <mergeCell ref="N24:P24"/>
    <mergeCell ref="Q24:R24"/>
    <mergeCell ref="W24:Y24"/>
    <mergeCell ref="Z24:AB24"/>
    <mergeCell ref="AC24:AH24"/>
    <mergeCell ref="K14:M15"/>
    <mergeCell ref="N14:P15"/>
    <mergeCell ref="Q14:R15"/>
    <mergeCell ref="S14:V14"/>
    <mergeCell ref="W14:Y15"/>
    <mergeCell ref="Z14:AB15"/>
    <mergeCell ref="AC14:AH15"/>
    <mergeCell ref="S15:T15"/>
    <mergeCell ref="BK15:BK16"/>
    <mergeCell ref="B6:N6"/>
    <mergeCell ref="AM6:AR6"/>
    <mergeCell ref="AM7:AR7"/>
    <mergeCell ref="O6:Z6"/>
    <mergeCell ref="O7:Z7"/>
    <mergeCell ref="AA6:AL6"/>
    <mergeCell ref="AA7:AL7"/>
    <mergeCell ref="AR2:BK2"/>
    <mergeCell ref="BL2:BY2"/>
    <mergeCell ref="AR3:AU3"/>
    <mergeCell ref="AV3:AY3"/>
    <mergeCell ref="AZ3:BD3"/>
    <mergeCell ref="BE3:BI3"/>
    <mergeCell ref="BJ3:BN3"/>
    <mergeCell ref="BO3:BS3"/>
    <mergeCell ref="BT3:BX3"/>
    <mergeCell ref="AY6:BF6"/>
    <mergeCell ref="AY7:BF7"/>
    <mergeCell ref="BG6:BN6"/>
    <mergeCell ref="BG7:BN7"/>
    <mergeCell ref="BO6:BT6"/>
    <mergeCell ref="BO7:BT7"/>
    <mergeCell ref="BU6:BY6"/>
    <mergeCell ref="BU7:BY7"/>
    <mergeCell ref="A32:J32"/>
    <mergeCell ref="S32:T32"/>
    <mergeCell ref="U32:V32"/>
    <mergeCell ref="A31:J31"/>
    <mergeCell ref="S31:T31"/>
    <mergeCell ref="U31:V31"/>
    <mergeCell ref="AH11:AM11"/>
    <mergeCell ref="BB11:BG11"/>
    <mergeCell ref="R12:W12"/>
    <mergeCell ref="AH12:AM12"/>
    <mergeCell ref="A14:J15"/>
    <mergeCell ref="U15:V15"/>
    <mergeCell ref="R11:W11"/>
    <mergeCell ref="W18:Y18"/>
    <mergeCell ref="Z18:AB18"/>
    <mergeCell ref="AC18:AH18"/>
    <mergeCell ref="W19:Y19"/>
    <mergeCell ref="Z19:AB19"/>
    <mergeCell ref="AC19:AH19"/>
    <mergeCell ref="W20:Y20"/>
    <mergeCell ref="Z20:AB20"/>
    <mergeCell ref="AC20:AH20"/>
    <mergeCell ref="W21:Y21"/>
    <mergeCell ref="Z21:AB21"/>
    <mergeCell ref="A22:J22"/>
    <mergeCell ref="S22:T22"/>
    <mergeCell ref="U22:V22"/>
    <mergeCell ref="AC21:AH21"/>
    <mergeCell ref="A30:J30"/>
    <mergeCell ref="S30:T30"/>
    <mergeCell ref="U30:V30"/>
    <mergeCell ref="A27:J27"/>
    <mergeCell ref="S27:T27"/>
    <mergeCell ref="U27:V27"/>
    <mergeCell ref="A24:J24"/>
    <mergeCell ref="S24:T24"/>
    <mergeCell ref="U24:V24"/>
    <mergeCell ref="A21:J21"/>
    <mergeCell ref="S21:T21"/>
    <mergeCell ref="U21:V21"/>
    <mergeCell ref="W26:Y26"/>
    <mergeCell ref="Z26:AB26"/>
    <mergeCell ref="K22:M22"/>
    <mergeCell ref="N22:P22"/>
    <mergeCell ref="Q22:R22"/>
    <mergeCell ref="W22:Y22"/>
    <mergeCell ref="Z22:AB22"/>
    <mergeCell ref="AC22:AH22"/>
    <mergeCell ref="A25:J25"/>
    <mergeCell ref="S25:T25"/>
    <mergeCell ref="U25:V25"/>
    <mergeCell ref="K26:M26"/>
    <mergeCell ref="N26:P26"/>
    <mergeCell ref="Q26:R26"/>
    <mergeCell ref="A23:J23"/>
    <mergeCell ref="S23:T23"/>
    <mergeCell ref="U23:V23"/>
    <mergeCell ref="K23:M23"/>
    <mergeCell ref="N23:P23"/>
    <mergeCell ref="Q23:R23"/>
    <mergeCell ref="K25:M25"/>
    <mergeCell ref="N25:P25"/>
    <mergeCell ref="Q25:R25"/>
    <mergeCell ref="A29:J29"/>
    <mergeCell ref="S29:T29"/>
    <mergeCell ref="U29:V29"/>
    <mergeCell ref="A28:J28"/>
    <mergeCell ref="S28:T28"/>
    <mergeCell ref="U28:V28"/>
    <mergeCell ref="K29:M29"/>
    <mergeCell ref="N29:P29"/>
    <mergeCell ref="A26:J26"/>
    <mergeCell ref="S26:T26"/>
    <mergeCell ref="U26:V26"/>
    <mergeCell ref="K28:M28"/>
    <mergeCell ref="N28:P28"/>
    <mergeCell ref="Q28:R28"/>
    <mergeCell ref="A20:J20"/>
    <mergeCell ref="S20:T20"/>
    <mergeCell ref="U20:V20"/>
    <mergeCell ref="K20:M20"/>
    <mergeCell ref="N20:P20"/>
    <mergeCell ref="Q20:R20"/>
    <mergeCell ref="K21:M21"/>
    <mergeCell ref="N21:P21"/>
    <mergeCell ref="Q21:R21"/>
    <mergeCell ref="S19:T19"/>
    <mergeCell ref="U19:V19"/>
    <mergeCell ref="A18:J18"/>
    <mergeCell ref="S18:T18"/>
    <mergeCell ref="U18:V18"/>
    <mergeCell ref="K18:M18"/>
    <mergeCell ref="N18:P18"/>
    <mergeCell ref="Q18:R18"/>
    <mergeCell ref="K19:M19"/>
    <mergeCell ref="N19:P19"/>
    <mergeCell ref="Q19:R19"/>
    <mergeCell ref="A19:J19"/>
    <mergeCell ref="A17:J17"/>
    <mergeCell ref="S17:T17"/>
    <mergeCell ref="U17:V17"/>
    <mergeCell ref="K17:M17"/>
    <mergeCell ref="N17:P17"/>
    <mergeCell ref="Q17:R17"/>
    <mergeCell ref="W17:Y17"/>
    <mergeCell ref="Z17:AB17"/>
    <mergeCell ref="AC17:AH17"/>
    <mergeCell ref="A16:J16"/>
    <mergeCell ref="S16:T16"/>
    <mergeCell ref="U16:V16"/>
    <mergeCell ref="K16:M16"/>
    <mergeCell ref="N16:P16"/>
    <mergeCell ref="Q16:R16"/>
    <mergeCell ref="W16:Y16"/>
    <mergeCell ref="Z16:AB16"/>
    <mergeCell ref="AC16:AH16"/>
    <mergeCell ref="B7:N7"/>
    <mergeCell ref="AS6:AX6"/>
    <mergeCell ref="AS7:AX7"/>
    <mergeCell ref="D1:AF1"/>
    <mergeCell ref="AI1:AR1"/>
    <mergeCell ref="A2:A5"/>
    <mergeCell ref="B3:D3"/>
    <mergeCell ref="E3:I3"/>
    <mergeCell ref="J3:N3"/>
    <mergeCell ref="O3:S3"/>
    <mergeCell ref="T3:X3"/>
    <mergeCell ref="X2:AQ2"/>
    <mergeCell ref="Y3:AC3"/>
    <mergeCell ref="AD3:AH3"/>
    <mergeCell ref="AI3:AM3"/>
    <mergeCell ref="AN3:AQ3"/>
    <mergeCell ref="T2:W2"/>
    <mergeCell ref="B2:S2"/>
  </mergeCells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6"/>
  <sheetViews>
    <sheetView zoomScale="70" zoomScaleNormal="70" workbookViewId="0">
      <selection activeCell="R6" sqref="R6:T6"/>
    </sheetView>
  </sheetViews>
  <sheetFormatPr defaultColWidth="4.28515625" defaultRowHeight="15" x14ac:dyDescent="0.25"/>
  <cols>
    <col min="1" max="1" width="15.28515625" customWidth="1"/>
    <col min="2" max="8" width="4.28515625" customWidth="1"/>
    <col min="9" max="9" width="6.140625" customWidth="1"/>
    <col min="10" max="12" width="7" customWidth="1"/>
    <col min="13" max="17" width="4.28515625" customWidth="1"/>
    <col min="18" max="19" width="6.140625" customWidth="1"/>
    <col min="20" max="20" width="7" customWidth="1"/>
    <col min="21" max="21" width="6.42578125" customWidth="1"/>
    <col min="22" max="22" width="6.5703125" customWidth="1"/>
    <col min="23" max="25" width="6.140625" customWidth="1"/>
    <col min="26" max="26" width="6.5703125" customWidth="1"/>
    <col min="27" max="27" width="5.5703125" customWidth="1"/>
    <col min="28" max="28" width="5.7109375" customWidth="1"/>
    <col min="29" max="29" width="6.140625" customWidth="1"/>
    <col min="30" max="30" width="5.85546875" customWidth="1"/>
    <col min="31" max="31" width="4.28515625" customWidth="1"/>
    <col min="32" max="32" width="5.85546875" customWidth="1"/>
    <col min="33" max="33" width="6.28515625" customWidth="1"/>
    <col min="34" max="34" width="5.5703125" customWidth="1"/>
    <col min="35" max="35" width="6.85546875" customWidth="1"/>
    <col min="36" max="36" width="4.28515625" customWidth="1"/>
    <col min="37" max="37" width="8.140625" customWidth="1"/>
    <col min="38" max="38" width="9.5703125" customWidth="1"/>
    <col min="39" max="39" width="5.140625" customWidth="1"/>
    <col min="40" max="40" width="5.7109375" customWidth="1"/>
    <col min="41" max="41" width="5.5703125" customWidth="1"/>
    <col min="42" max="42" width="9.28515625" customWidth="1"/>
    <col min="43" max="43" width="9.85546875" customWidth="1"/>
    <col min="44" max="44" width="5.5703125" customWidth="1"/>
    <col min="45" max="45" width="7.7109375" customWidth="1"/>
    <col min="46" max="48" width="4.28515625" customWidth="1"/>
    <col min="49" max="49" width="10.140625" customWidth="1"/>
    <col min="50" max="50" width="8" customWidth="1"/>
    <col min="51" max="51" width="5.85546875" customWidth="1"/>
    <col min="52" max="52" width="6.85546875" customWidth="1"/>
    <col min="53" max="55" width="4.28515625" customWidth="1"/>
    <col min="56" max="56" width="5.28515625" customWidth="1"/>
    <col min="57" max="57" width="5.5703125" customWidth="1"/>
    <col min="58" max="61" width="4.28515625" customWidth="1"/>
    <col min="62" max="62" width="5.5703125" customWidth="1"/>
    <col min="63" max="90" width="4.28515625" customWidth="1"/>
    <col min="91" max="92" width="4.28515625" style="7" customWidth="1"/>
    <col min="93" max="102" width="4.28515625" customWidth="1"/>
  </cols>
  <sheetData>
    <row r="1" spans="1:170" ht="114" customHeight="1" thickBot="1" x14ac:dyDescent="0.3">
      <c r="D1" s="426" t="s">
        <v>103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I1" s="428" t="s">
        <v>124</v>
      </c>
      <c r="AJ1" s="409"/>
      <c r="AK1" s="409"/>
      <c r="AL1" s="409"/>
      <c r="AM1" s="409"/>
      <c r="AN1" s="409"/>
      <c r="AO1" s="409"/>
      <c r="AP1" s="409"/>
      <c r="AQ1" s="409"/>
      <c r="AR1" s="409"/>
    </row>
    <row r="2" spans="1:170" ht="21.75" customHeight="1" thickBot="1" x14ac:dyDescent="0.3">
      <c r="A2" s="479" t="s">
        <v>60</v>
      </c>
      <c r="B2" s="285" t="s">
        <v>91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  <c r="T2" s="283" t="s">
        <v>92</v>
      </c>
      <c r="U2" s="283"/>
      <c r="V2" s="283"/>
      <c r="W2" s="284"/>
      <c r="X2" s="285" t="s">
        <v>93</v>
      </c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4"/>
      <c r="AR2" s="285" t="s">
        <v>94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4"/>
      <c r="BL2" s="285" t="s">
        <v>95</v>
      </c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4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  <c r="CQ2" s="867"/>
      <c r="CR2" s="867"/>
      <c r="CS2" s="867"/>
      <c r="CT2" s="867"/>
      <c r="CU2" s="867"/>
      <c r="CV2" s="867"/>
      <c r="CW2" s="867"/>
      <c r="CX2" s="867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</row>
    <row r="3" spans="1:170" ht="15.75" thickBot="1" x14ac:dyDescent="0.3">
      <c r="A3" s="480"/>
      <c r="B3" s="286">
        <v>23</v>
      </c>
      <c r="C3" s="287"/>
      <c r="D3" s="288"/>
      <c r="E3" s="286">
        <v>24</v>
      </c>
      <c r="F3" s="287"/>
      <c r="G3" s="287"/>
      <c r="H3" s="287"/>
      <c r="I3" s="288"/>
      <c r="J3" s="286">
        <v>25</v>
      </c>
      <c r="K3" s="287"/>
      <c r="L3" s="287"/>
      <c r="M3" s="287"/>
      <c r="N3" s="288"/>
      <c r="O3" s="286">
        <v>26</v>
      </c>
      <c r="P3" s="287"/>
      <c r="Q3" s="287"/>
      <c r="R3" s="287"/>
      <c r="S3" s="288"/>
      <c r="T3" s="286">
        <v>27</v>
      </c>
      <c r="U3" s="287"/>
      <c r="V3" s="287"/>
      <c r="W3" s="287"/>
      <c r="X3" s="288"/>
      <c r="Y3" s="286">
        <v>28</v>
      </c>
      <c r="Z3" s="287"/>
      <c r="AA3" s="287"/>
      <c r="AB3" s="287"/>
      <c r="AC3" s="288"/>
      <c r="AD3" s="286">
        <v>29</v>
      </c>
      <c r="AE3" s="287"/>
      <c r="AF3" s="287"/>
      <c r="AG3" s="287"/>
      <c r="AH3" s="288"/>
      <c r="AI3" s="286">
        <v>30</v>
      </c>
      <c r="AJ3" s="287"/>
      <c r="AK3" s="287"/>
      <c r="AL3" s="287"/>
      <c r="AM3" s="288"/>
      <c r="AN3" s="286">
        <v>31</v>
      </c>
      <c r="AO3" s="287"/>
      <c r="AP3" s="287"/>
      <c r="AQ3" s="288"/>
      <c r="AR3" s="286">
        <v>32</v>
      </c>
      <c r="AS3" s="287"/>
      <c r="AT3" s="287"/>
      <c r="AU3" s="288"/>
      <c r="AV3" s="286">
        <v>33</v>
      </c>
      <c r="AW3" s="287"/>
      <c r="AX3" s="287"/>
      <c r="AY3" s="288"/>
      <c r="AZ3" s="286">
        <v>34</v>
      </c>
      <c r="BA3" s="287"/>
      <c r="BB3" s="287"/>
      <c r="BC3" s="287"/>
      <c r="BD3" s="288"/>
      <c r="BE3" s="286">
        <v>35</v>
      </c>
      <c r="BF3" s="287"/>
      <c r="BG3" s="287"/>
      <c r="BH3" s="287"/>
      <c r="BI3" s="288"/>
      <c r="BJ3" s="286">
        <v>36</v>
      </c>
      <c r="BK3" s="287"/>
      <c r="BL3" s="287"/>
      <c r="BM3" s="287"/>
      <c r="BN3" s="288"/>
      <c r="BO3" s="286">
        <v>37</v>
      </c>
      <c r="BP3" s="287"/>
      <c r="BQ3" s="287"/>
      <c r="BR3" s="287"/>
      <c r="BS3" s="288"/>
      <c r="BT3" s="286">
        <v>38</v>
      </c>
      <c r="BU3" s="287"/>
      <c r="BV3" s="287"/>
      <c r="BW3" s="287"/>
      <c r="BX3" s="288"/>
      <c r="BY3" s="844">
        <v>39</v>
      </c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</row>
    <row r="4" spans="1:170" x14ac:dyDescent="0.25">
      <c r="A4" s="480"/>
      <c r="B4" s="12">
        <v>2</v>
      </c>
      <c r="C4" s="13">
        <v>3</v>
      </c>
      <c r="D4" s="14">
        <v>4</v>
      </c>
      <c r="E4" s="15">
        <v>7</v>
      </c>
      <c r="F4" s="16">
        <v>8</v>
      </c>
      <c r="G4" s="16">
        <v>9</v>
      </c>
      <c r="H4" s="16">
        <v>10</v>
      </c>
      <c r="I4" s="17">
        <v>11</v>
      </c>
      <c r="J4" s="18">
        <v>14</v>
      </c>
      <c r="K4" s="19">
        <v>15</v>
      </c>
      <c r="L4" s="19">
        <v>16</v>
      </c>
      <c r="M4" s="19">
        <v>17</v>
      </c>
      <c r="N4" s="20">
        <v>18</v>
      </c>
      <c r="O4" s="18">
        <v>21</v>
      </c>
      <c r="P4" s="19">
        <v>22</v>
      </c>
      <c r="Q4" s="19">
        <v>23</v>
      </c>
      <c r="R4" s="19">
        <v>24</v>
      </c>
      <c r="S4" s="21">
        <v>25</v>
      </c>
      <c r="T4" s="22">
        <v>28</v>
      </c>
      <c r="U4" s="16">
        <v>29</v>
      </c>
      <c r="V4" s="16">
        <v>30</v>
      </c>
      <c r="W4" s="16">
        <v>31</v>
      </c>
      <c r="X4" s="17">
        <v>1</v>
      </c>
      <c r="Y4" s="15">
        <v>4</v>
      </c>
      <c r="Z4" s="16">
        <v>5</v>
      </c>
      <c r="AA4" s="16">
        <v>6</v>
      </c>
      <c r="AB4" s="16">
        <v>7</v>
      </c>
      <c r="AC4" s="63">
        <v>8</v>
      </c>
      <c r="AD4" s="23">
        <v>11</v>
      </c>
      <c r="AE4" s="842">
        <v>12</v>
      </c>
      <c r="AF4" s="842">
        <v>13</v>
      </c>
      <c r="AG4" s="842">
        <v>14</v>
      </c>
      <c r="AH4" s="17">
        <v>15</v>
      </c>
      <c r="AI4" s="15">
        <v>18</v>
      </c>
      <c r="AJ4" s="16">
        <v>19</v>
      </c>
      <c r="AK4" s="16">
        <v>20</v>
      </c>
      <c r="AL4" s="16">
        <v>21</v>
      </c>
      <c r="AM4" s="17">
        <v>22</v>
      </c>
      <c r="AN4" s="18">
        <v>26</v>
      </c>
      <c r="AO4" s="19">
        <v>27</v>
      </c>
      <c r="AP4" s="19">
        <v>28</v>
      </c>
      <c r="AQ4" s="20">
        <v>29</v>
      </c>
      <c r="AR4" s="18">
        <v>3</v>
      </c>
      <c r="AS4" s="19">
        <v>4</v>
      </c>
      <c r="AT4" s="24">
        <v>5</v>
      </c>
      <c r="AU4" s="25">
        <v>6</v>
      </c>
      <c r="AV4" s="28">
        <v>10</v>
      </c>
      <c r="AW4" s="24">
        <v>11</v>
      </c>
      <c r="AX4" s="24">
        <v>12</v>
      </c>
      <c r="AY4" s="25">
        <v>13</v>
      </c>
      <c r="AZ4" s="28">
        <v>16</v>
      </c>
      <c r="BA4" s="24">
        <v>17</v>
      </c>
      <c r="BB4" s="24">
        <v>18</v>
      </c>
      <c r="BC4" s="24">
        <v>19</v>
      </c>
      <c r="BD4" s="20">
        <v>20</v>
      </c>
      <c r="BE4" s="18">
        <v>23</v>
      </c>
      <c r="BF4" s="19">
        <v>24</v>
      </c>
      <c r="BG4" s="19">
        <v>25</v>
      </c>
      <c r="BH4" s="24">
        <v>26</v>
      </c>
      <c r="BI4" s="25">
        <v>27</v>
      </c>
      <c r="BJ4" s="28">
        <v>30</v>
      </c>
      <c r="BK4" s="24">
        <v>31</v>
      </c>
      <c r="BL4" s="26">
        <v>1</v>
      </c>
      <c r="BM4" s="24">
        <v>2</v>
      </c>
      <c r="BN4" s="29">
        <v>3</v>
      </c>
      <c r="BO4" s="23">
        <v>6</v>
      </c>
      <c r="BP4" s="843">
        <v>7</v>
      </c>
      <c r="BQ4" s="842">
        <v>8</v>
      </c>
      <c r="BR4" s="842">
        <v>9</v>
      </c>
      <c r="BS4" s="63">
        <v>10</v>
      </c>
      <c r="BT4" s="73">
        <v>14</v>
      </c>
      <c r="BU4" s="67">
        <v>15</v>
      </c>
      <c r="BV4" s="67">
        <v>16</v>
      </c>
      <c r="BW4" s="67">
        <v>17</v>
      </c>
      <c r="BX4" s="68">
        <v>18</v>
      </c>
      <c r="BY4" s="864">
        <v>20</v>
      </c>
      <c r="BZ4" s="869"/>
      <c r="CA4" s="861"/>
      <c r="CB4" s="861"/>
      <c r="CC4" s="861"/>
      <c r="CD4" s="861"/>
      <c r="CE4" s="861"/>
      <c r="CF4" s="861"/>
      <c r="CG4" s="861"/>
      <c r="CH4" s="861"/>
      <c r="CI4" s="861"/>
      <c r="CJ4" s="861"/>
      <c r="CK4" s="861"/>
      <c r="CL4" s="861"/>
      <c r="CM4" s="861"/>
      <c r="CN4" s="861"/>
      <c r="CO4" s="861"/>
      <c r="CP4" s="861"/>
      <c r="CQ4" s="861"/>
      <c r="CR4" s="861"/>
      <c r="CS4" s="861"/>
      <c r="CT4" s="861"/>
      <c r="CU4" s="861"/>
      <c r="CV4" s="861"/>
      <c r="CW4" s="861"/>
      <c r="CX4" s="861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</row>
    <row r="5" spans="1:170" ht="15.75" thickBot="1" x14ac:dyDescent="0.3">
      <c r="A5" s="481"/>
      <c r="B5" s="74" t="s">
        <v>2</v>
      </c>
      <c r="C5" s="75" t="s">
        <v>3</v>
      </c>
      <c r="D5" s="76" t="s">
        <v>4</v>
      </c>
      <c r="E5" s="36" t="s">
        <v>0</v>
      </c>
      <c r="F5" s="34" t="s">
        <v>1</v>
      </c>
      <c r="G5" s="34" t="s">
        <v>2</v>
      </c>
      <c r="H5" s="34" t="s">
        <v>3</v>
      </c>
      <c r="I5" s="38" t="s">
        <v>4</v>
      </c>
      <c r="J5" s="36" t="s">
        <v>0</v>
      </c>
      <c r="K5" s="34" t="s">
        <v>1</v>
      </c>
      <c r="L5" s="34" t="s">
        <v>2</v>
      </c>
      <c r="M5" s="34" t="s">
        <v>3</v>
      </c>
      <c r="N5" s="38" t="s">
        <v>4</v>
      </c>
      <c r="O5" s="36" t="s">
        <v>0</v>
      </c>
      <c r="P5" s="34" t="s">
        <v>1</v>
      </c>
      <c r="Q5" s="34" t="s">
        <v>2</v>
      </c>
      <c r="R5" s="34" t="s">
        <v>3</v>
      </c>
      <c r="S5" s="38" t="s">
        <v>4</v>
      </c>
      <c r="T5" s="36" t="s">
        <v>0</v>
      </c>
      <c r="U5" s="34" t="s">
        <v>1</v>
      </c>
      <c r="V5" s="34" t="s">
        <v>2</v>
      </c>
      <c r="W5" s="34" t="s">
        <v>3</v>
      </c>
      <c r="X5" s="38" t="s">
        <v>4</v>
      </c>
      <c r="Y5" s="36" t="s">
        <v>0</v>
      </c>
      <c r="Z5" s="34" t="s">
        <v>1</v>
      </c>
      <c r="AA5" s="34" t="s">
        <v>2</v>
      </c>
      <c r="AB5" s="34" t="s">
        <v>3</v>
      </c>
      <c r="AC5" s="38" t="s">
        <v>4</v>
      </c>
      <c r="AD5" s="36" t="s">
        <v>0</v>
      </c>
      <c r="AE5" s="37" t="s">
        <v>1</v>
      </c>
      <c r="AF5" s="34" t="s">
        <v>2</v>
      </c>
      <c r="AG5" s="34" t="s">
        <v>3</v>
      </c>
      <c r="AH5" s="38" t="s">
        <v>4</v>
      </c>
      <c r="AI5" s="36" t="s">
        <v>0</v>
      </c>
      <c r="AJ5" s="34" t="s">
        <v>1</v>
      </c>
      <c r="AK5" s="34" t="s">
        <v>2</v>
      </c>
      <c r="AL5" s="34" t="s">
        <v>3</v>
      </c>
      <c r="AM5" s="38" t="s">
        <v>4</v>
      </c>
      <c r="AN5" s="36" t="s">
        <v>1</v>
      </c>
      <c r="AO5" s="34" t="s">
        <v>2</v>
      </c>
      <c r="AP5" s="34" t="s">
        <v>3</v>
      </c>
      <c r="AQ5" s="38" t="s">
        <v>4</v>
      </c>
      <c r="AR5" s="36" t="s">
        <v>1</v>
      </c>
      <c r="AS5" s="34" t="s">
        <v>2</v>
      </c>
      <c r="AT5" s="34" t="s">
        <v>3</v>
      </c>
      <c r="AU5" s="38" t="s">
        <v>4</v>
      </c>
      <c r="AV5" s="36" t="s">
        <v>1</v>
      </c>
      <c r="AW5" s="34" t="s">
        <v>2</v>
      </c>
      <c r="AX5" s="34" t="s">
        <v>3</v>
      </c>
      <c r="AY5" s="38" t="s">
        <v>4</v>
      </c>
      <c r="AZ5" s="36" t="s">
        <v>0</v>
      </c>
      <c r="BA5" s="34" t="s">
        <v>1</v>
      </c>
      <c r="BB5" s="34" t="s">
        <v>2</v>
      </c>
      <c r="BC5" s="34" t="s">
        <v>3</v>
      </c>
      <c r="BD5" s="38" t="s">
        <v>4</v>
      </c>
      <c r="BE5" s="36" t="s">
        <v>0</v>
      </c>
      <c r="BF5" s="34" t="s">
        <v>1</v>
      </c>
      <c r="BG5" s="34" t="s">
        <v>2</v>
      </c>
      <c r="BH5" s="34" t="s">
        <v>3</v>
      </c>
      <c r="BI5" s="38" t="s">
        <v>4</v>
      </c>
      <c r="BJ5" s="33" t="s">
        <v>0</v>
      </c>
      <c r="BK5" s="34" t="s">
        <v>1</v>
      </c>
      <c r="BL5" s="34" t="s">
        <v>2</v>
      </c>
      <c r="BM5" s="34" t="s">
        <v>3</v>
      </c>
      <c r="BN5" s="35" t="s">
        <v>4</v>
      </c>
      <c r="BO5" s="33" t="s">
        <v>0</v>
      </c>
      <c r="BP5" s="34" t="s">
        <v>1</v>
      </c>
      <c r="BQ5" s="37" t="s">
        <v>2</v>
      </c>
      <c r="BR5" s="37" t="s">
        <v>3</v>
      </c>
      <c r="BS5" s="35" t="s">
        <v>4</v>
      </c>
      <c r="BT5" s="33" t="s">
        <v>1</v>
      </c>
      <c r="BU5" s="37" t="s">
        <v>2</v>
      </c>
      <c r="BV5" s="37" t="s">
        <v>3</v>
      </c>
      <c r="BW5" s="37" t="s">
        <v>4</v>
      </c>
      <c r="BX5" s="35" t="s">
        <v>5</v>
      </c>
      <c r="BY5" s="865" t="s">
        <v>0</v>
      </c>
      <c r="BZ5" s="870"/>
      <c r="CA5" s="870"/>
      <c r="CB5" s="870"/>
      <c r="CC5" s="862"/>
      <c r="CD5" s="870"/>
      <c r="CE5" s="870"/>
      <c r="CF5" s="870"/>
      <c r="CG5" s="862"/>
      <c r="CH5" s="862"/>
      <c r="CI5" s="870"/>
      <c r="CJ5" s="862"/>
      <c r="CK5" s="862"/>
      <c r="CL5" s="862"/>
      <c r="CM5" s="862"/>
      <c r="CN5" s="862"/>
      <c r="CO5" s="862"/>
      <c r="CP5" s="862"/>
      <c r="CQ5" s="862"/>
      <c r="CR5" s="862"/>
      <c r="CS5" s="862"/>
      <c r="CT5" s="862"/>
      <c r="CU5" s="862"/>
      <c r="CV5" s="862"/>
      <c r="CW5" s="862"/>
      <c r="CX5" s="862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</row>
    <row r="6" spans="1:170" ht="80.25" customHeight="1" thickBot="1" x14ac:dyDescent="0.3">
      <c r="A6" s="104">
        <v>1</v>
      </c>
      <c r="B6" s="502" t="s">
        <v>55</v>
      </c>
      <c r="C6" s="503"/>
      <c r="D6" s="503"/>
      <c r="E6" s="503"/>
      <c r="F6" s="503"/>
      <c r="G6" s="503"/>
      <c r="H6" s="503"/>
      <c r="I6" s="503"/>
      <c r="J6" s="504"/>
      <c r="K6" s="505" t="s">
        <v>58</v>
      </c>
      <c r="L6" s="506"/>
      <c r="M6" s="506"/>
      <c r="N6" s="506"/>
      <c r="O6" s="506"/>
      <c r="P6" s="506"/>
      <c r="Q6" s="507"/>
      <c r="R6" s="517" t="s">
        <v>123</v>
      </c>
      <c r="S6" s="518"/>
      <c r="T6" s="519"/>
      <c r="U6" s="511" t="s">
        <v>131</v>
      </c>
      <c r="V6" s="512"/>
      <c r="W6" s="513"/>
      <c r="X6" s="514" t="s">
        <v>64</v>
      </c>
      <c r="Y6" s="515"/>
      <c r="Z6" s="515"/>
      <c r="AA6" s="515"/>
      <c r="AB6" s="516"/>
      <c r="AC6" s="514" t="s">
        <v>114</v>
      </c>
      <c r="AD6" s="515"/>
      <c r="AE6" s="515"/>
      <c r="AF6" s="515"/>
      <c r="AG6" s="516"/>
      <c r="AH6" s="517" t="s">
        <v>65</v>
      </c>
      <c r="AI6" s="518"/>
      <c r="AJ6" s="519"/>
      <c r="AK6" s="511" t="s">
        <v>66</v>
      </c>
      <c r="AL6" s="512"/>
      <c r="AM6" s="512"/>
      <c r="AN6" s="512"/>
      <c r="AO6" s="513"/>
      <c r="AP6" s="517" t="s">
        <v>67</v>
      </c>
      <c r="AQ6" s="519"/>
      <c r="AR6" s="471" t="s">
        <v>79</v>
      </c>
      <c r="AS6" s="472"/>
      <c r="AT6" s="472"/>
      <c r="AU6" s="472"/>
      <c r="AV6" s="472"/>
      <c r="AW6" s="473"/>
      <c r="AX6" s="471" t="s">
        <v>82</v>
      </c>
      <c r="AY6" s="472"/>
      <c r="AZ6" s="472"/>
      <c r="BA6" s="472"/>
      <c r="BB6" s="472"/>
      <c r="BC6" s="473"/>
      <c r="BD6" s="471" t="s">
        <v>80</v>
      </c>
      <c r="BE6" s="472"/>
      <c r="BF6" s="472"/>
      <c r="BG6" s="473"/>
      <c r="BH6" s="471" t="s">
        <v>77</v>
      </c>
      <c r="BI6" s="472"/>
      <c r="BJ6" s="472"/>
      <c r="BK6" s="472"/>
      <c r="BL6" s="472"/>
      <c r="BM6" s="472"/>
      <c r="BN6" s="473"/>
      <c r="BO6" s="471" t="s">
        <v>78</v>
      </c>
      <c r="BP6" s="472"/>
      <c r="BQ6" s="472"/>
      <c r="BR6" s="472"/>
      <c r="BS6" s="472"/>
      <c r="BT6" s="473"/>
      <c r="BU6" s="471" t="s">
        <v>83</v>
      </c>
      <c r="BV6" s="472"/>
      <c r="BW6" s="472"/>
      <c r="BX6" s="472"/>
      <c r="BY6" s="47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"/>
      <c r="CN6" s="863"/>
      <c r="CO6" s="863"/>
      <c r="CP6" s="863"/>
      <c r="CQ6" s="863"/>
      <c r="CR6" s="863"/>
      <c r="CS6" s="858"/>
      <c r="CT6" s="858"/>
      <c r="CU6" s="858"/>
      <c r="CV6" s="858"/>
      <c r="CW6" s="858"/>
      <c r="CX6" s="858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871"/>
      <c r="DQ6" s="871"/>
      <c r="DR6" s="3"/>
      <c r="DS6" s="3"/>
      <c r="DT6" s="3"/>
      <c r="DU6" s="872"/>
      <c r="DV6" s="3"/>
      <c r="DW6" s="3"/>
      <c r="DX6" s="3"/>
      <c r="DY6" s="3"/>
      <c r="DZ6" s="3"/>
      <c r="EA6" s="873"/>
      <c r="EB6" s="3"/>
      <c r="EC6" s="3"/>
      <c r="ED6" s="872"/>
      <c r="EE6" s="872"/>
      <c r="EF6" s="3"/>
      <c r="EG6" s="3"/>
      <c r="EH6" s="3"/>
      <c r="EI6" s="3"/>
      <c r="EJ6" s="3"/>
      <c r="EK6" s="3"/>
      <c r="EL6" s="858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858"/>
      <c r="FG6" s="3"/>
      <c r="FH6" s="3"/>
      <c r="FI6" s="3"/>
      <c r="FJ6" s="3"/>
      <c r="FK6" s="3"/>
      <c r="FL6" s="3"/>
      <c r="FM6" s="3"/>
      <c r="FN6" s="3"/>
    </row>
    <row r="7" spans="1:170" ht="76.5" customHeight="1" thickBot="1" x14ac:dyDescent="0.3">
      <c r="A7" s="105">
        <v>2</v>
      </c>
      <c r="B7" s="502" t="s">
        <v>55</v>
      </c>
      <c r="C7" s="503"/>
      <c r="D7" s="503"/>
      <c r="E7" s="503"/>
      <c r="F7" s="503"/>
      <c r="G7" s="503"/>
      <c r="H7" s="503"/>
      <c r="I7" s="503"/>
      <c r="J7" s="504"/>
      <c r="K7" s="505" t="s">
        <v>58</v>
      </c>
      <c r="L7" s="506"/>
      <c r="M7" s="506"/>
      <c r="N7" s="506"/>
      <c r="O7" s="506"/>
      <c r="P7" s="506"/>
      <c r="Q7" s="507"/>
      <c r="R7" s="517" t="s">
        <v>123</v>
      </c>
      <c r="S7" s="518"/>
      <c r="T7" s="519"/>
      <c r="U7" s="511" t="s">
        <v>131</v>
      </c>
      <c r="V7" s="512"/>
      <c r="W7" s="513"/>
      <c r="X7" s="514" t="s">
        <v>64</v>
      </c>
      <c r="Y7" s="515"/>
      <c r="Z7" s="515"/>
      <c r="AA7" s="515"/>
      <c r="AB7" s="516"/>
      <c r="AC7" s="514" t="s">
        <v>114</v>
      </c>
      <c r="AD7" s="515"/>
      <c r="AE7" s="515"/>
      <c r="AF7" s="515"/>
      <c r="AG7" s="516"/>
      <c r="AH7" s="517" t="s">
        <v>65</v>
      </c>
      <c r="AI7" s="518"/>
      <c r="AJ7" s="519"/>
      <c r="AK7" s="511" t="s">
        <v>66</v>
      </c>
      <c r="AL7" s="512"/>
      <c r="AM7" s="512"/>
      <c r="AN7" s="512"/>
      <c r="AO7" s="513"/>
      <c r="AP7" s="517" t="s">
        <v>67</v>
      </c>
      <c r="AQ7" s="519"/>
      <c r="AR7" s="471" t="s">
        <v>79</v>
      </c>
      <c r="AS7" s="472"/>
      <c r="AT7" s="472"/>
      <c r="AU7" s="472"/>
      <c r="AV7" s="472"/>
      <c r="AW7" s="473"/>
      <c r="AX7" s="471" t="s">
        <v>82</v>
      </c>
      <c r="AY7" s="472"/>
      <c r="AZ7" s="472"/>
      <c r="BA7" s="472"/>
      <c r="BB7" s="472"/>
      <c r="BC7" s="473"/>
      <c r="BD7" s="471" t="s">
        <v>80</v>
      </c>
      <c r="BE7" s="472"/>
      <c r="BF7" s="472"/>
      <c r="BG7" s="473"/>
      <c r="BH7" s="471" t="s">
        <v>77</v>
      </c>
      <c r="BI7" s="472"/>
      <c r="BJ7" s="472"/>
      <c r="BK7" s="472"/>
      <c r="BL7" s="472"/>
      <c r="BM7" s="472"/>
      <c r="BN7" s="473"/>
      <c r="BO7" s="471" t="s">
        <v>78</v>
      </c>
      <c r="BP7" s="472"/>
      <c r="BQ7" s="472"/>
      <c r="BR7" s="472"/>
      <c r="BS7" s="472"/>
      <c r="BT7" s="473"/>
      <c r="BU7" s="471" t="s">
        <v>83</v>
      </c>
      <c r="BV7" s="472"/>
      <c r="BW7" s="472"/>
      <c r="BX7" s="472"/>
      <c r="BY7" s="47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6"/>
      <c r="CN7" s="863"/>
      <c r="CO7" s="863"/>
      <c r="CP7" s="863"/>
      <c r="CQ7" s="863"/>
      <c r="CR7" s="863"/>
      <c r="CS7" s="858"/>
      <c r="CT7" s="858"/>
      <c r="CU7" s="858"/>
      <c r="CV7" s="858"/>
      <c r="CW7" s="858"/>
      <c r="CX7" s="858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871"/>
      <c r="DQ7" s="871"/>
      <c r="DR7" s="3"/>
      <c r="DS7" s="3"/>
      <c r="DT7" s="3"/>
      <c r="DU7" s="872"/>
      <c r="DV7" s="3"/>
      <c r="DW7" s="3"/>
      <c r="DX7" s="3"/>
      <c r="DY7" s="3"/>
      <c r="DZ7" s="3"/>
      <c r="EA7" s="873"/>
      <c r="EB7" s="3"/>
      <c r="EC7" s="3"/>
      <c r="ED7" s="872"/>
      <c r="EE7" s="872"/>
      <c r="EF7" s="3"/>
      <c r="EG7" s="3"/>
      <c r="EH7" s="3"/>
      <c r="EI7" s="3"/>
      <c r="EJ7" s="3"/>
      <c r="EK7" s="3"/>
      <c r="EL7" s="858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858"/>
      <c r="FG7" s="3"/>
      <c r="FH7" s="3"/>
      <c r="FI7" s="3"/>
      <c r="FJ7" s="3"/>
      <c r="FK7" s="3"/>
      <c r="FL7" s="3"/>
      <c r="FM7" s="3"/>
      <c r="FN7" s="3"/>
    </row>
    <row r="8" spans="1:170" ht="78.75" customHeight="1" thickBot="1" x14ac:dyDescent="0.3">
      <c r="A8" s="104">
        <v>3</v>
      </c>
      <c r="B8" s="505" t="s">
        <v>58</v>
      </c>
      <c r="C8" s="506"/>
      <c r="D8" s="506"/>
      <c r="E8" s="506"/>
      <c r="F8" s="506"/>
      <c r="G8" s="506"/>
      <c r="H8" s="507"/>
      <c r="I8" s="508" t="s">
        <v>123</v>
      </c>
      <c r="J8" s="509"/>
      <c r="K8" s="509"/>
      <c r="L8" s="510"/>
      <c r="M8" s="502" t="s">
        <v>55</v>
      </c>
      <c r="N8" s="503"/>
      <c r="O8" s="503"/>
      <c r="P8" s="503"/>
      <c r="Q8" s="503"/>
      <c r="R8" s="503"/>
      <c r="S8" s="503"/>
      <c r="T8" s="504"/>
      <c r="U8" s="514" t="s">
        <v>64</v>
      </c>
      <c r="V8" s="515"/>
      <c r="W8" s="515"/>
      <c r="X8" s="515"/>
      <c r="Y8" s="516"/>
      <c r="Z8" s="517" t="s">
        <v>65</v>
      </c>
      <c r="AA8" s="518"/>
      <c r="AB8" s="519"/>
      <c r="AC8" s="511" t="s">
        <v>131</v>
      </c>
      <c r="AD8" s="512"/>
      <c r="AE8" s="513"/>
      <c r="AF8" s="511" t="s">
        <v>66</v>
      </c>
      <c r="AG8" s="512"/>
      <c r="AH8" s="512"/>
      <c r="AI8" s="512"/>
      <c r="AJ8" s="513"/>
      <c r="AK8" s="517" t="s">
        <v>67</v>
      </c>
      <c r="AL8" s="519"/>
      <c r="AM8" s="514" t="s">
        <v>114</v>
      </c>
      <c r="AN8" s="515"/>
      <c r="AO8" s="515"/>
      <c r="AP8" s="515"/>
      <c r="AQ8" s="516"/>
      <c r="AR8" s="471" t="s">
        <v>82</v>
      </c>
      <c r="AS8" s="472"/>
      <c r="AT8" s="472"/>
      <c r="AU8" s="472"/>
      <c r="AV8" s="472"/>
      <c r="AW8" s="473"/>
      <c r="AX8" s="471" t="s">
        <v>78</v>
      </c>
      <c r="AY8" s="472"/>
      <c r="AZ8" s="472"/>
      <c r="BA8" s="472"/>
      <c r="BB8" s="472"/>
      <c r="BC8" s="473"/>
      <c r="BD8" s="471" t="s">
        <v>83</v>
      </c>
      <c r="BE8" s="472"/>
      <c r="BF8" s="472"/>
      <c r="BG8" s="472"/>
      <c r="BH8" s="473"/>
      <c r="BI8" s="471" t="s">
        <v>80</v>
      </c>
      <c r="BJ8" s="472"/>
      <c r="BK8" s="472"/>
      <c r="BL8" s="473"/>
      <c r="BM8" s="471" t="s">
        <v>79</v>
      </c>
      <c r="BN8" s="472"/>
      <c r="BO8" s="472"/>
      <c r="BP8" s="472"/>
      <c r="BQ8" s="472"/>
      <c r="BR8" s="473"/>
      <c r="BS8" s="471" t="s">
        <v>77</v>
      </c>
      <c r="BT8" s="472"/>
      <c r="BU8" s="472"/>
      <c r="BV8" s="472"/>
      <c r="BW8" s="472"/>
      <c r="BX8" s="472"/>
      <c r="BY8" s="47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858"/>
      <c r="CN8" s="863"/>
      <c r="CO8" s="863"/>
      <c r="CP8" s="863"/>
      <c r="CQ8" s="863"/>
      <c r="CR8" s="863"/>
      <c r="CS8" s="858"/>
      <c r="CT8" s="858"/>
      <c r="CU8" s="858"/>
      <c r="CV8" s="858"/>
      <c r="CW8" s="858"/>
      <c r="CX8" s="858"/>
      <c r="CY8" s="3"/>
      <c r="CZ8" s="3"/>
      <c r="DA8" s="3"/>
      <c r="DB8" s="3"/>
      <c r="DC8" s="3"/>
      <c r="DD8" s="3"/>
      <c r="DE8" s="3"/>
      <c r="DF8" s="871"/>
      <c r="DG8" s="3"/>
      <c r="DH8" s="3"/>
      <c r="DI8" s="3"/>
      <c r="DJ8" s="872"/>
      <c r="DK8" s="3"/>
      <c r="DL8" s="3"/>
      <c r="DM8" s="3"/>
      <c r="DN8" s="873"/>
      <c r="DO8" s="3"/>
      <c r="DP8" s="3"/>
      <c r="DQ8" s="3"/>
      <c r="DR8" s="3"/>
      <c r="DS8" s="3"/>
      <c r="DT8" s="873"/>
      <c r="DU8" s="3"/>
      <c r="DV8" s="3"/>
      <c r="DW8" s="872"/>
      <c r="DX8" s="872"/>
      <c r="DY8" s="3"/>
      <c r="DZ8" s="3"/>
      <c r="EA8" s="3"/>
      <c r="EB8" s="3"/>
      <c r="EC8" s="3"/>
      <c r="ED8" s="871"/>
      <c r="EE8" s="871"/>
      <c r="EF8" s="3"/>
      <c r="EG8" s="3"/>
      <c r="EH8" s="3"/>
      <c r="EI8" s="3"/>
      <c r="EJ8" s="3"/>
      <c r="EK8" s="3"/>
      <c r="EL8" s="858"/>
      <c r="EM8" s="3"/>
      <c r="EN8" s="3"/>
      <c r="EO8" s="3"/>
      <c r="EP8" s="3"/>
      <c r="EQ8" s="3"/>
      <c r="ER8" s="3"/>
      <c r="ES8" s="858"/>
      <c r="ET8" s="3"/>
      <c r="EU8" s="3"/>
      <c r="EV8" s="3"/>
      <c r="EW8" s="3"/>
      <c r="EX8" s="3"/>
      <c r="EY8" s="3"/>
      <c r="EZ8" s="3"/>
      <c r="FA8" s="3"/>
      <c r="FB8" s="3"/>
      <c r="FC8" s="858"/>
      <c r="FD8" s="3"/>
      <c r="FE8" s="3"/>
      <c r="FF8" s="3"/>
      <c r="FG8" s="3"/>
      <c r="FH8" s="3"/>
      <c r="FI8" s="3"/>
      <c r="FJ8" s="858"/>
      <c r="FK8" s="3"/>
      <c r="FL8" s="3"/>
      <c r="FM8" s="3"/>
      <c r="FN8" s="3"/>
    </row>
    <row r="9" spans="1:170" ht="75" customHeight="1" thickBot="1" x14ac:dyDescent="0.3">
      <c r="A9" s="104">
        <v>4</v>
      </c>
      <c r="B9" s="505" t="s">
        <v>58</v>
      </c>
      <c r="C9" s="506"/>
      <c r="D9" s="506"/>
      <c r="E9" s="506"/>
      <c r="F9" s="506"/>
      <c r="G9" s="506"/>
      <c r="H9" s="507"/>
      <c r="I9" s="508" t="s">
        <v>123</v>
      </c>
      <c r="J9" s="509"/>
      <c r="K9" s="509"/>
      <c r="L9" s="510"/>
      <c r="M9" s="502" t="s">
        <v>55</v>
      </c>
      <c r="N9" s="503"/>
      <c r="O9" s="503"/>
      <c r="P9" s="503"/>
      <c r="Q9" s="503"/>
      <c r="R9" s="503"/>
      <c r="S9" s="503"/>
      <c r="T9" s="504"/>
      <c r="U9" s="514" t="s">
        <v>64</v>
      </c>
      <c r="V9" s="515"/>
      <c r="W9" s="515"/>
      <c r="X9" s="515"/>
      <c r="Y9" s="516"/>
      <c r="Z9" s="517" t="s">
        <v>65</v>
      </c>
      <c r="AA9" s="518"/>
      <c r="AB9" s="519"/>
      <c r="AC9" s="511" t="s">
        <v>131</v>
      </c>
      <c r="AD9" s="512"/>
      <c r="AE9" s="513"/>
      <c r="AF9" s="511" t="s">
        <v>66</v>
      </c>
      <c r="AG9" s="512"/>
      <c r="AH9" s="512"/>
      <c r="AI9" s="512"/>
      <c r="AJ9" s="513"/>
      <c r="AK9" s="517" t="s">
        <v>67</v>
      </c>
      <c r="AL9" s="519"/>
      <c r="AM9" s="514" t="s">
        <v>114</v>
      </c>
      <c r="AN9" s="515"/>
      <c r="AO9" s="515"/>
      <c r="AP9" s="515"/>
      <c r="AQ9" s="516"/>
      <c r="AR9" s="471" t="s">
        <v>82</v>
      </c>
      <c r="AS9" s="472"/>
      <c r="AT9" s="472"/>
      <c r="AU9" s="472"/>
      <c r="AV9" s="472"/>
      <c r="AW9" s="473"/>
      <c r="AX9" s="471" t="s">
        <v>78</v>
      </c>
      <c r="AY9" s="472"/>
      <c r="AZ9" s="472"/>
      <c r="BA9" s="472"/>
      <c r="BB9" s="472"/>
      <c r="BC9" s="473"/>
      <c r="BD9" s="471" t="s">
        <v>83</v>
      </c>
      <c r="BE9" s="472"/>
      <c r="BF9" s="472"/>
      <c r="BG9" s="472"/>
      <c r="BH9" s="473"/>
      <c r="BI9" s="471" t="s">
        <v>80</v>
      </c>
      <c r="BJ9" s="472"/>
      <c r="BK9" s="472"/>
      <c r="BL9" s="473"/>
      <c r="BM9" s="471" t="s">
        <v>79</v>
      </c>
      <c r="BN9" s="472"/>
      <c r="BO9" s="472"/>
      <c r="BP9" s="472"/>
      <c r="BQ9" s="472"/>
      <c r="BR9" s="473"/>
      <c r="BS9" s="471" t="s">
        <v>77</v>
      </c>
      <c r="BT9" s="472"/>
      <c r="BU9" s="472"/>
      <c r="BV9" s="472"/>
      <c r="BW9" s="472"/>
      <c r="BX9" s="472"/>
      <c r="BY9" s="47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858"/>
      <c r="CN9" s="863"/>
      <c r="CO9" s="863"/>
      <c r="CP9" s="863"/>
      <c r="CQ9" s="863"/>
      <c r="CR9" s="863"/>
      <c r="CS9" s="858"/>
      <c r="CT9" s="858"/>
      <c r="CU9" s="858"/>
      <c r="CV9" s="858"/>
      <c r="CW9" s="858"/>
      <c r="CX9" s="858"/>
      <c r="CY9" s="3"/>
      <c r="CZ9" s="3"/>
      <c r="DA9" s="3"/>
      <c r="DB9" s="3"/>
      <c r="DC9" s="3"/>
      <c r="DD9" s="3"/>
      <c r="DE9" s="3"/>
      <c r="DF9" s="871"/>
      <c r="DG9" s="3"/>
      <c r="DH9" s="3"/>
      <c r="DI9" s="3"/>
      <c r="DJ9" s="872"/>
      <c r="DK9" s="3"/>
      <c r="DL9" s="3"/>
      <c r="DM9" s="3"/>
      <c r="DN9" s="873"/>
      <c r="DO9" s="3"/>
      <c r="DP9" s="3"/>
      <c r="DQ9" s="3"/>
      <c r="DR9" s="3"/>
      <c r="DS9" s="3"/>
      <c r="DT9" s="873"/>
      <c r="DU9" s="3"/>
      <c r="DV9" s="3"/>
      <c r="DW9" s="872"/>
      <c r="DX9" s="872"/>
      <c r="DY9" s="3"/>
      <c r="DZ9" s="3"/>
      <c r="EA9" s="3"/>
      <c r="EB9" s="3"/>
      <c r="EC9" s="3"/>
      <c r="ED9" s="871"/>
      <c r="EE9" s="871"/>
      <c r="EF9" s="3"/>
      <c r="EG9" s="3"/>
      <c r="EH9" s="3"/>
      <c r="EI9" s="3"/>
      <c r="EJ9" s="3"/>
      <c r="EK9" s="3"/>
      <c r="EL9" s="858"/>
      <c r="EM9" s="3"/>
      <c r="EN9" s="3"/>
      <c r="EO9" s="3"/>
      <c r="EP9" s="3"/>
      <c r="EQ9" s="3"/>
      <c r="ER9" s="3"/>
      <c r="ES9" s="858"/>
      <c r="ET9" s="3"/>
      <c r="EU9" s="3"/>
      <c r="EV9" s="3"/>
      <c r="EW9" s="3"/>
      <c r="EX9" s="3"/>
      <c r="EY9" s="3"/>
      <c r="EZ9" s="3"/>
      <c r="FA9" s="3"/>
      <c r="FB9" s="3"/>
      <c r="FC9" s="858"/>
      <c r="FD9" s="3"/>
      <c r="FE9" s="3"/>
      <c r="FF9" s="3"/>
      <c r="FG9" s="3"/>
      <c r="FH9" s="3"/>
      <c r="FI9" s="3"/>
      <c r="FJ9" s="858"/>
      <c r="FK9" s="3"/>
      <c r="FL9" s="3"/>
      <c r="FM9" s="3"/>
      <c r="FN9" s="3"/>
    </row>
    <row r="10" spans="1:170" ht="17.25" customHeight="1" x14ac:dyDescent="0.25">
      <c r="A10" s="93"/>
      <c r="B10" s="94"/>
      <c r="C10" s="94"/>
      <c r="D10" s="94"/>
      <c r="E10" s="94"/>
      <c r="F10" s="94"/>
      <c r="G10" s="94"/>
      <c r="H10" s="4"/>
      <c r="I10" s="4"/>
      <c r="J10" s="4"/>
      <c r="K10" s="95"/>
      <c r="L10" s="95"/>
      <c r="M10" s="95"/>
      <c r="N10" s="95"/>
      <c r="O10" s="95"/>
      <c r="P10" s="4"/>
      <c r="Q10" s="4"/>
      <c r="R10" s="4"/>
      <c r="S10" s="96"/>
      <c r="T10" s="96"/>
      <c r="U10" s="96"/>
      <c r="V10" s="96"/>
      <c r="W10" s="97"/>
      <c r="X10" s="97"/>
      <c r="Y10" s="97"/>
      <c r="Z10" s="97"/>
      <c r="AA10" s="98"/>
      <c r="AB10" s="98"/>
      <c r="AC10" s="98"/>
      <c r="AD10" s="98"/>
      <c r="AE10" s="98"/>
      <c r="AF10" s="98"/>
      <c r="AG10" s="98"/>
      <c r="AH10" s="82"/>
      <c r="AI10" s="82"/>
      <c r="AJ10" s="96"/>
      <c r="AK10" s="96"/>
      <c r="AL10" s="96"/>
      <c r="AM10" s="96"/>
      <c r="AN10" s="96"/>
      <c r="AO10" s="96"/>
      <c r="AP10" s="96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6"/>
      <c r="BH10" s="96"/>
      <c r="BI10" s="96"/>
      <c r="BJ10" s="96"/>
      <c r="BK10" s="96"/>
      <c r="BL10" s="96"/>
      <c r="BM10" s="96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99"/>
      <c r="BY10" s="99"/>
      <c r="BZ10" s="99"/>
      <c r="CA10" s="99"/>
      <c r="CB10" s="99"/>
      <c r="CC10" s="99"/>
      <c r="CD10" s="99"/>
      <c r="CE10" s="99"/>
      <c r="CF10" s="101"/>
      <c r="CG10" s="101"/>
      <c r="CH10" s="101"/>
      <c r="CI10" s="101"/>
      <c r="CJ10" s="101"/>
      <c r="CK10" s="102"/>
      <c r="CL10" s="102"/>
      <c r="CM10" s="102"/>
      <c r="CN10" s="102"/>
      <c r="CO10" s="102"/>
      <c r="CP10" s="103"/>
      <c r="CQ10" s="103"/>
      <c r="CR10" s="103"/>
      <c r="CS10" s="103"/>
      <c r="CT10" s="103"/>
      <c r="CU10" s="43"/>
      <c r="CV10" s="43"/>
      <c r="CW10" s="43"/>
      <c r="CX10" s="43"/>
    </row>
    <row r="11" spans="1:170" x14ac:dyDescent="0.25">
      <c r="A11" s="49" t="s">
        <v>14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0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6"/>
      <c r="CN11" s="6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70" x14ac:dyDescent="0.25">
      <c r="A12" s="50" t="s">
        <v>15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J12" s="3"/>
      <c r="CK12" s="3"/>
      <c r="CL12" s="3"/>
      <c r="CM12" s="6"/>
      <c r="CN12" s="6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70" x14ac:dyDescent="0.25">
      <c r="A13" s="64"/>
      <c r="B13" s="52" t="s">
        <v>16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70"/>
      <c r="S13" s="470"/>
      <c r="T13" s="470"/>
      <c r="U13" s="470"/>
      <c r="V13" s="470"/>
      <c r="W13" s="470" t="s">
        <v>17</v>
      </c>
      <c r="X13" s="52" t="s">
        <v>21</v>
      </c>
      <c r="Y13" s="51"/>
      <c r="Z13" s="51"/>
      <c r="AA13" s="51"/>
      <c r="AB13" s="51"/>
      <c r="AC13" s="51"/>
      <c r="AD13" s="51"/>
      <c r="AE13" s="51"/>
      <c r="AF13" s="50"/>
      <c r="AG13" s="51"/>
      <c r="AH13" s="482"/>
      <c r="AI13" s="482"/>
      <c r="AJ13" s="482"/>
      <c r="AK13" s="482"/>
      <c r="AL13" s="482"/>
      <c r="AM13" s="482"/>
      <c r="AN13" s="53" t="s">
        <v>59</v>
      </c>
      <c r="AO13" s="54"/>
      <c r="AP13" s="54"/>
      <c r="AQ13" s="53"/>
      <c r="AR13" s="54"/>
      <c r="AS13" s="54"/>
      <c r="AT13" s="54"/>
      <c r="AU13" s="54"/>
      <c r="AV13" s="51"/>
      <c r="AW13" s="51"/>
      <c r="AX13" s="51"/>
      <c r="AY13" s="51"/>
      <c r="AZ13" s="51"/>
      <c r="BA13" s="51"/>
      <c r="BB13" s="483"/>
      <c r="BC13" s="483"/>
      <c r="BD13" s="483"/>
      <c r="BE13" s="483"/>
      <c r="BF13" s="483"/>
      <c r="BG13" s="483"/>
      <c r="BH13" s="52" t="s">
        <v>50</v>
      </c>
      <c r="BI13" s="51"/>
      <c r="BJ13" s="51"/>
      <c r="BK13" s="51"/>
      <c r="BL13" s="51"/>
      <c r="BM13" s="51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J13" s="3"/>
      <c r="CK13" s="3"/>
      <c r="CL13" s="3"/>
      <c r="CM13" s="6"/>
      <c r="CN13" s="6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70" x14ac:dyDescent="0.25">
      <c r="A14" s="61"/>
      <c r="B14" s="52" t="s">
        <v>41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65"/>
      <c r="S14" s="466"/>
      <c r="T14" s="466"/>
      <c r="U14" s="466"/>
      <c r="V14" s="466"/>
      <c r="W14" s="467"/>
      <c r="X14" s="52" t="s">
        <v>22</v>
      </c>
      <c r="Y14" s="51"/>
      <c r="Z14" s="51"/>
      <c r="AA14" s="51"/>
      <c r="AB14" s="51"/>
      <c r="AC14" s="51"/>
      <c r="AD14" s="51"/>
      <c r="AE14" s="51"/>
      <c r="AF14" s="50"/>
      <c r="AG14" s="51"/>
      <c r="AH14" s="484"/>
      <c r="AI14" s="484"/>
      <c r="AJ14" s="484"/>
      <c r="AK14" s="484"/>
      <c r="AL14" s="484"/>
      <c r="AM14" s="484"/>
      <c r="AN14" s="55" t="s">
        <v>49</v>
      </c>
      <c r="AO14" s="56"/>
      <c r="AP14" s="56"/>
      <c r="AQ14" s="53"/>
      <c r="AR14" s="54"/>
      <c r="AS14" s="54"/>
      <c r="AT14" s="54"/>
      <c r="AU14" s="54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6"/>
      <c r="CN14" s="6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6" spans="1:170" ht="39" customHeight="1" x14ac:dyDescent="0.25">
      <c r="A16" s="443" t="s">
        <v>6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77" t="s">
        <v>7</v>
      </c>
      <c r="L16" s="477"/>
      <c r="M16" s="477"/>
      <c r="N16" s="477"/>
      <c r="O16" s="477"/>
      <c r="P16" s="477" t="s">
        <v>51</v>
      </c>
      <c r="Q16" s="477"/>
      <c r="R16" s="477"/>
      <c r="S16" s="477" t="s">
        <v>8</v>
      </c>
      <c r="T16" s="477"/>
      <c r="U16" s="477" t="s">
        <v>9</v>
      </c>
      <c r="V16" s="477"/>
      <c r="W16" s="477"/>
      <c r="X16" s="477"/>
      <c r="Y16" s="477" t="s">
        <v>10</v>
      </c>
      <c r="Z16" s="477"/>
      <c r="AA16" s="477"/>
      <c r="AB16" s="477" t="s">
        <v>11</v>
      </c>
      <c r="AC16" s="477"/>
      <c r="AD16" s="477"/>
      <c r="AE16" s="443" t="s">
        <v>52</v>
      </c>
      <c r="AF16" s="443"/>
      <c r="AG16" s="443"/>
      <c r="AH16" s="443"/>
      <c r="AI16" s="443"/>
      <c r="AJ16" s="443"/>
      <c r="AK16" s="92"/>
      <c r="AL16" s="92"/>
    </row>
    <row r="17" spans="1:40" ht="18.75" customHeight="1" x14ac:dyDescent="0.3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69">
        <v>1</v>
      </c>
      <c r="V17" s="469"/>
      <c r="W17" s="469">
        <v>2</v>
      </c>
      <c r="X17" s="469"/>
      <c r="Y17" s="477"/>
      <c r="Z17" s="477"/>
      <c r="AA17" s="477"/>
      <c r="AB17" s="477"/>
      <c r="AC17" s="477"/>
      <c r="AD17" s="477"/>
      <c r="AE17" s="443"/>
      <c r="AF17" s="443"/>
      <c r="AG17" s="443"/>
      <c r="AH17" s="443"/>
      <c r="AI17" s="443"/>
      <c r="AJ17" s="443"/>
      <c r="AK17" s="108">
        <v>1</v>
      </c>
      <c r="AL17" s="108">
        <v>2</v>
      </c>
      <c r="AM17" s="108">
        <v>3</v>
      </c>
      <c r="AN17" s="108">
        <v>4</v>
      </c>
    </row>
    <row r="18" spans="1:40" ht="43.5" customHeight="1" x14ac:dyDescent="0.25">
      <c r="A18" s="485" t="s">
        <v>104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44">
        <v>90</v>
      </c>
      <c r="L18" s="445"/>
      <c r="M18" s="445"/>
      <c r="N18" s="445"/>
      <c r="O18" s="446"/>
      <c r="P18" s="444">
        <v>16</v>
      </c>
      <c r="Q18" s="445"/>
      <c r="R18" s="446"/>
      <c r="S18" s="444">
        <v>1</v>
      </c>
      <c r="T18" s="446"/>
      <c r="U18" s="443">
        <v>16</v>
      </c>
      <c r="V18" s="443"/>
      <c r="W18" s="443"/>
      <c r="X18" s="443"/>
      <c r="Y18" s="447">
        <f>IF(AB18="залік",K18/P18,IF(AB18="ПК",(K18-4)/(P18-1),(K18-4)/P18))</f>
        <v>5.7333333333333334</v>
      </c>
      <c r="Z18" s="447"/>
      <c r="AA18" s="447"/>
      <c r="AB18" s="443" t="s">
        <v>99</v>
      </c>
      <c r="AC18" s="443"/>
      <c r="AD18" s="443"/>
      <c r="AE18" s="443" t="s">
        <v>33</v>
      </c>
      <c r="AF18" s="443"/>
      <c r="AG18" s="443"/>
      <c r="AH18" s="443"/>
      <c r="AI18" s="443"/>
      <c r="AJ18" s="443"/>
      <c r="AK18" s="845"/>
      <c r="AL18" s="845"/>
      <c r="AM18" s="866"/>
      <c r="AN18" s="866"/>
    </row>
    <row r="19" spans="1:40" ht="18.75" x14ac:dyDescent="0.3">
      <c r="A19" s="486" t="s">
        <v>105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44">
        <v>16</v>
      </c>
      <c r="L19" s="445"/>
      <c r="M19" s="445"/>
      <c r="N19" s="445"/>
      <c r="O19" s="446"/>
      <c r="P19" s="444">
        <v>3</v>
      </c>
      <c r="Q19" s="445"/>
      <c r="R19" s="446"/>
      <c r="S19" s="444">
        <v>1</v>
      </c>
      <c r="T19" s="446"/>
      <c r="U19" s="443">
        <v>3</v>
      </c>
      <c r="V19" s="443"/>
      <c r="W19" s="443"/>
      <c r="X19" s="443"/>
      <c r="Y19" s="447">
        <v>6</v>
      </c>
      <c r="Z19" s="447"/>
      <c r="AA19" s="447"/>
      <c r="AB19" s="443"/>
      <c r="AC19" s="443"/>
      <c r="AD19" s="443"/>
      <c r="AE19" s="443"/>
      <c r="AF19" s="443"/>
      <c r="AG19" s="443"/>
      <c r="AH19" s="443"/>
      <c r="AI19" s="443"/>
      <c r="AJ19" s="443"/>
      <c r="AK19" s="845"/>
      <c r="AL19" s="845"/>
      <c r="AM19" s="866"/>
      <c r="AN19" s="866"/>
    </row>
    <row r="20" spans="1:40" ht="18.75" x14ac:dyDescent="0.3">
      <c r="A20" s="486" t="s">
        <v>106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44">
        <v>35</v>
      </c>
      <c r="L20" s="445"/>
      <c r="M20" s="445"/>
      <c r="N20" s="445"/>
      <c r="O20" s="446"/>
      <c r="P20" s="444">
        <v>6</v>
      </c>
      <c r="Q20" s="445"/>
      <c r="R20" s="446"/>
      <c r="S20" s="444">
        <v>1</v>
      </c>
      <c r="T20" s="446"/>
      <c r="U20" s="443">
        <v>6</v>
      </c>
      <c r="V20" s="443"/>
      <c r="W20" s="443"/>
      <c r="X20" s="443"/>
      <c r="Y20" s="447">
        <v>6.2</v>
      </c>
      <c r="Z20" s="447"/>
      <c r="AA20" s="447"/>
      <c r="AB20" s="443"/>
      <c r="AC20" s="443"/>
      <c r="AD20" s="443"/>
      <c r="AE20" s="443"/>
      <c r="AF20" s="443"/>
      <c r="AG20" s="443"/>
      <c r="AH20" s="443"/>
      <c r="AI20" s="443"/>
      <c r="AJ20" s="443"/>
      <c r="AK20" s="845"/>
      <c r="AL20" s="845"/>
      <c r="AM20" s="866"/>
      <c r="AN20" s="866"/>
    </row>
    <row r="21" spans="1:40" ht="18.75" x14ac:dyDescent="0.3">
      <c r="A21" s="455" t="s">
        <v>107</v>
      </c>
      <c r="B21" s="456"/>
      <c r="C21" s="456"/>
      <c r="D21" s="456"/>
      <c r="E21" s="456"/>
      <c r="F21" s="456"/>
      <c r="G21" s="456"/>
      <c r="H21" s="456"/>
      <c r="I21" s="456"/>
      <c r="J21" s="457"/>
      <c r="K21" s="444">
        <v>14</v>
      </c>
      <c r="L21" s="445"/>
      <c r="M21" s="445"/>
      <c r="N21" s="445"/>
      <c r="O21" s="446"/>
      <c r="P21" s="444">
        <v>3</v>
      </c>
      <c r="Q21" s="445"/>
      <c r="R21" s="446"/>
      <c r="S21" s="444">
        <v>1</v>
      </c>
      <c r="T21" s="446"/>
      <c r="U21" s="444">
        <v>3</v>
      </c>
      <c r="V21" s="446"/>
      <c r="W21" s="444"/>
      <c r="X21" s="446"/>
      <c r="Y21" s="447">
        <v>5</v>
      </c>
      <c r="Z21" s="447"/>
      <c r="AA21" s="447"/>
      <c r="AB21" s="443"/>
      <c r="AC21" s="443"/>
      <c r="AD21" s="443"/>
      <c r="AE21" s="444"/>
      <c r="AF21" s="445"/>
      <c r="AG21" s="445"/>
      <c r="AH21" s="445"/>
      <c r="AI21" s="445"/>
      <c r="AJ21" s="446"/>
      <c r="AK21" s="845"/>
      <c r="AL21" s="845"/>
      <c r="AM21" s="866"/>
      <c r="AN21" s="866"/>
    </row>
    <row r="22" spans="1:40" ht="18.75" x14ac:dyDescent="0.3">
      <c r="A22" s="455" t="s">
        <v>108</v>
      </c>
      <c r="B22" s="456"/>
      <c r="C22" s="456"/>
      <c r="D22" s="456"/>
      <c r="E22" s="456"/>
      <c r="F22" s="456"/>
      <c r="G22" s="456"/>
      <c r="H22" s="456"/>
      <c r="I22" s="456"/>
      <c r="J22" s="457"/>
      <c r="K22" s="444">
        <v>25</v>
      </c>
      <c r="L22" s="445"/>
      <c r="M22" s="445"/>
      <c r="N22" s="445"/>
      <c r="O22" s="446"/>
      <c r="P22" s="444">
        <v>4</v>
      </c>
      <c r="Q22" s="445"/>
      <c r="R22" s="446"/>
      <c r="S22" s="444">
        <v>1</v>
      </c>
      <c r="T22" s="446"/>
      <c r="U22" s="444">
        <v>4</v>
      </c>
      <c r="V22" s="446"/>
      <c r="W22" s="444"/>
      <c r="X22" s="446"/>
      <c r="Y22" s="447">
        <v>7</v>
      </c>
      <c r="Z22" s="447"/>
      <c r="AA22" s="447"/>
      <c r="AB22" s="443"/>
      <c r="AC22" s="443"/>
      <c r="AD22" s="443"/>
      <c r="AE22" s="444"/>
      <c r="AF22" s="445"/>
      <c r="AG22" s="445"/>
      <c r="AH22" s="445"/>
      <c r="AI22" s="445"/>
      <c r="AJ22" s="446"/>
      <c r="AK22" s="845"/>
      <c r="AL22" s="845"/>
      <c r="AM22" s="866"/>
      <c r="AN22" s="866"/>
    </row>
    <row r="23" spans="1:40" ht="18.75" x14ac:dyDescent="0.3">
      <c r="A23" s="448" t="s">
        <v>57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4">
        <v>40</v>
      </c>
      <c r="L23" s="445"/>
      <c r="M23" s="445"/>
      <c r="N23" s="445"/>
      <c r="O23" s="446"/>
      <c r="P23" s="444">
        <v>7</v>
      </c>
      <c r="Q23" s="445"/>
      <c r="R23" s="446"/>
      <c r="S23" s="444">
        <v>1</v>
      </c>
      <c r="T23" s="446"/>
      <c r="U23" s="443">
        <v>7</v>
      </c>
      <c r="V23" s="443"/>
      <c r="W23" s="443"/>
      <c r="X23" s="443"/>
      <c r="Y23" s="447">
        <f t="shared" ref="Y23:Y45" si="0">IF(AB23="залік",K23/P23,IF(AB23="ПК",(K23-4)/(P23-1),(K23-4)/P23))</f>
        <v>6</v>
      </c>
      <c r="Z23" s="447"/>
      <c r="AA23" s="447"/>
      <c r="AB23" s="443" t="s">
        <v>99</v>
      </c>
      <c r="AC23" s="443"/>
      <c r="AD23" s="443"/>
      <c r="AE23" s="443" t="s">
        <v>33</v>
      </c>
      <c r="AF23" s="443"/>
      <c r="AG23" s="443"/>
      <c r="AH23" s="443"/>
      <c r="AI23" s="443"/>
      <c r="AJ23" s="443"/>
      <c r="AK23" s="845"/>
      <c r="AL23" s="845"/>
      <c r="AM23" s="866"/>
      <c r="AN23" s="866"/>
    </row>
    <row r="24" spans="1:40" ht="18.75" x14ac:dyDescent="0.3">
      <c r="A24" s="448" t="s">
        <v>109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4">
        <v>90</v>
      </c>
      <c r="L24" s="445"/>
      <c r="M24" s="445"/>
      <c r="N24" s="445"/>
      <c r="O24" s="446"/>
      <c r="P24" s="444">
        <v>17</v>
      </c>
      <c r="Q24" s="445"/>
      <c r="R24" s="446"/>
      <c r="S24" s="444" t="s">
        <v>25</v>
      </c>
      <c r="T24" s="446"/>
      <c r="U24" s="443"/>
      <c r="V24" s="443"/>
      <c r="W24" s="443"/>
      <c r="X24" s="443"/>
      <c r="Y24" s="447">
        <f t="shared" si="0"/>
        <v>5.375</v>
      </c>
      <c r="Z24" s="447"/>
      <c r="AA24" s="447"/>
      <c r="AB24" s="443" t="s">
        <v>99</v>
      </c>
      <c r="AC24" s="443"/>
      <c r="AD24" s="443"/>
      <c r="AE24" s="443" t="s">
        <v>33</v>
      </c>
      <c r="AF24" s="443"/>
      <c r="AG24" s="443"/>
      <c r="AH24" s="443"/>
      <c r="AI24" s="443"/>
      <c r="AJ24" s="443"/>
      <c r="AK24" s="845"/>
      <c r="AL24" s="845"/>
      <c r="AM24" s="866"/>
      <c r="AN24" s="866"/>
    </row>
    <row r="25" spans="1:40" ht="18.75" x14ac:dyDescent="0.3">
      <c r="A25" s="497" t="s">
        <v>55</v>
      </c>
      <c r="B25" s="498"/>
      <c r="C25" s="498"/>
      <c r="D25" s="498"/>
      <c r="E25" s="498"/>
      <c r="F25" s="498"/>
      <c r="G25" s="498"/>
      <c r="H25" s="498"/>
      <c r="I25" s="498"/>
      <c r="J25" s="499"/>
      <c r="K25" s="444">
        <v>50</v>
      </c>
      <c r="L25" s="445"/>
      <c r="M25" s="445"/>
      <c r="N25" s="445"/>
      <c r="O25" s="446"/>
      <c r="P25" s="444">
        <v>9</v>
      </c>
      <c r="Q25" s="445"/>
      <c r="R25" s="446"/>
      <c r="S25" s="444">
        <v>2</v>
      </c>
      <c r="T25" s="446"/>
      <c r="U25" s="444"/>
      <c r="V25" s="446"/>
      <c r="W25" s="444">
        <v>9</v>
      </c>
      <c r="X25" s="446"/>
      <c r="Y25" s="478">
        <v>5.75</v>
      </c>
      <c r="Z25" s="500"/>
      <c r="AA25" s="501"/>
      <c r="AB25" s="443"/>
      <c r="AC25" s="443"/>
      <c r="AD25" s="443"/>
      <c r="AE25" s="444"/>
      <c r="AF25" s="445"/>
      <c r="AG25" s="445"/>
      <c r="AH25" s="445"/>
      <c r="AI25" s="445"/>
      <c r="AJ25" s="446"/>
      <c r="AK25" s="845">
        <v>9</v>
      </c>
      <c r="AL25" s="845">
        <v>9</v>
      </c>
      <c r="AM25" s="850">
        <v>8</v>
      </c>
      <c r="AN25" s="850">
        <v>8</v>
      </c>
    </row>
    <row r="26" spans="1:40" ht="18.75" x14ac:dyDescent="0.3">
      <c r="A26" s="455" t="s">
        <v>110</v>
      </c>
      <c r="B26" s="456"/>
      <c r="C26" s="456"/>
      <c r="D26" s="456"/>
      <c r="E26" s="456"/>
      <c r="F26" s="456"/>
      <c r="G26" s="456"/>
      <c r="H26" s="456"/>
      <c r="I26" s="456"/>
      <c r="J26" s="457"/>
      <c r="K26" s="444">
        <v>20</v>
      </c>
      <c r="L26" s="445"/>
      <c r="M26" s="445"/>
      <c r="N26" s="445"/>
      <c r="O26" s="446"/>
      <c r="P26" s="444">
        <v>4</v>
      </c>
      <c r="Q26" s="445"/>
      <c r="R26" s="446"/>
      <c r="S26" s="444">
        <v>1</v>
      </c>
      <c r="T26" s="446"/>
      <c r="U26" s="444">
        <v>4</v>
      </c>
      <c r="V26" s="446"/>
      <c r="W26" s="444"/>
      <c r="X26" s="446"/>
      <c r="Y26" s="447">
        <v>5.33</v>
      </c>
      <c r="Z26" s="447"/>
      <c r="AA26" s="447"/>
      <c r="AB26" s="443"/>
      <c r="AC26" s="443"/>
      <c r="AD26" s="443"/>
      <c r="AE26" s="444"/>
      <c r="AF26" s="445"/>
      <c r="AG26" s="445"/>
      <c r="AH26" s="445"/>
      <c r="AI26" s="445"/>
      <c r="AJ26" s="446"/>
      <c r="AK26" s="845"/>
      <c r="AL26" s="845"/>
      <c r="AM26" s="845"/>
      <c r="AN26" s="845"/>
    </row>
    <row r="27" spans="1:40" ht="18.75" x14ac:dyDescent="0.3">
      <c r="A27" s="455" t="s">
        <v>61</v>
      </c>
      <c r="B27" s="487"/>
      <c r="C27" s="487"/>
      <c r="D27" s="487"/>
      <c r="E27" s="487"/>
      <c r="F27" s="487"/>
      <c r="G27" s="487"/>
      <c r="H27" s="487"/>
      <c r="I27" s="487"/>
      <c r="J27" s="488"/>
      <c r="K27" s="444">
        <v>20</v>
      </c>
      <c r="L27" s="445"/>
      <c r="M27" s="445"/>
      <c r="N27" s="445"/>
      <c r="O27" s="446"/>
      <c r="P27" s="444">
        <v>4</v>
      </c>
      <c r="Q27" s="445"/>
      <c r="R27" s="446"/>
      <c r="S27" s="444">
        <v>1</v>
      </c>
      <c r="T27" s="446"/>
      <c r="U27" s="444">
        <v>4</v>
      </c>
      <c r="V27" s="446"/>
      <c r="W27" s="444"/>
      <c r="X27" s="446"/>
      <c r="Y27" s="447">
        <v>5.33</v>
      </c>
      <c r="Z27" s="447"/>
      <c r="AA27" s="447"/>
      <c r="AB27" s="443"/>
      <c r="AC27" s="443"/>
      <c r="AD27" s="443"/>
      <c r="AE27" s="444"/>
      <c r="AF27" s="445"/>
      <c r="AG27" s="445"/>
      <c r="AH27" s="445"/>
      <c r="AI27" s="445"/>
      <c r="AJ27" s="446"/>
      <c r="AK27" s="845"/>
      <c r="AL27" s="845"/>
      <c r="AM27" s="845"/>
      <c r="AN27" s="845"/>
    </row>
    <row r="28" spans="1:40" ht="18.75" x14ac:dyDescent="0.3">
      <c r="A28" s="442" t="s">
        <v>111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4">
        <v>40</v>
      </c>
      <c r="L28" s="445"/>
      <c r="M28" s="445"/>
      <c r="N28" s="445"/>
      <c r="O28" s="446"/>
      <c r="P28" s="444">
        <v>7</v>
      </c>
      <c r="Q28" s="445"/>
      <c r="R28" s="446"/>
      <c r="S28" s="444">
        <v>1</v>
      </c>
      <c r="T28" s="446"/>
      <c r="U28" s="443">
        <v>7</v>
      </c>
      <c r="V28" s="443"/>
      <c r="W28" s="443"/>
      <c r="X28" s="443"/>
      <c r="Y28" s="447">
        <f t="shared" si="0"/>
        <v>6</v>
      </c>
      <c r="Z28" s="447"/>
      <c r="AA28" s="447"/>
      <c r="AB28" s="443" t="s">
        <v>99</v>
      </c>
      <c r="AC28" s="443"/>
      <c r="AD28" s="443"/>
      <c r="AE28" s="443" t="s">
        <v>33</v>
      </c>
      <c r="AF28" s="443"/>
      <c r="AG28" s="443"/>
      <c r="AH28" s="443"/>
      <c r="AI28" s="443"/>
      <c r="AJ28" s="443"/>
      <c r="AK28" s="845"/>
      <c r="AL28" s="845"/>
      <c r="AM28" s="845"/>
      <c r="AN28" s="845"/>
    </row>
    <row r="29" spans="1:40" ht="18.75" x14ac:dyDescent="0.3">
      <c r="A29" s="452" t="s">
        <v>58</v>
      </c>
      <c r="B29" s="453"/>
      <c r="C29" s="453"/>
      <c r="D29" s="453"/>
      <c r="E29" s="453"/>
      <c r="F29" s="453"/>
      <c r="G29" s="453"/>
      <c r="H29" s="453"/>
      <c r="I29" s="453"/>
      <c r="J29" s="454"/>
      <c r="K29" s="444">
        <v>40</v>
      </c>
      <c r="L29" s="445"/>
      <c r="M29" s="445"/>
      <c r="N29" s="445"/>
      <c r="O29" s="446"/>
      <c r="P29" s="444">
        <v>7</v>
      </c>
      <c r="Q29" s="445"/>
      <c r="R29" s="446"/>
      <c r="S29" s="444">
        <v>2</v>
      </c>
      <c r="T29" s="446"/>
      <c r="U29" s="444"/>
      <c r="V29" s="446"/>
      <c r="W29" s="444">
        <v>7</v>
      </c>
      <c r="X29" s="446"/>
      <c r="Y29" s="447">
        <f t="shared" si="0"/>
        <v>6</v>
      </c>
      <c r="Z29" s="447"/>
      <c r="AA29" s="447"/>
      <c r="AB29" s="443" t="s">
        <v>99</v>
      </c>
      <c r="AC29" s="443"/>
      <c r="AD29" s="443"/>
      <c r="AE29" s="444" t="s">
        <v>33</v>
      </c>
      <c r="AF29" s="445"/>
      <c r="AG29" s="445"/>
      <c r="AH29" s="445"/>
      <c r="AI29" s="445"/>
      <c r="AJ29" s="446"/>
      <c r="AK29" s="845"/>
      <c r="AL29" s="845"/>
      <c r="AM29" s="845"/>
      <c r="AN29" s="845"/>
    </row>
    <row r="30" spans="1:40" ht="18.75" x14ac:dyDescent="0.3">
      <c r="A30" s="458" t="s">
        <v>112</v>
      </c>
      <c r="B30" s="459"/>
      <c r="C30" s="459"/>
      <c r="D30" s="459"/>
      <c r="E30" s="459"/>
      <c r="F30" s="459"/>
      <c r="G30" s="459"/>
      <c r="H30" s="459"/>
      <c r="I30" s="459"/>
      <c r="J30" s="460"/>
      <c r="K30" s="444">
        <v>180</v>
      </c>
      <c r="L30" s="445"/>
      <c r="M30" s="445"/>
      <c r="N30" s="445"/>
      <c r="O30" s="446"/>
      <c r="P30" s="444">
        <v>35</v>
      </c>
      <c r="Q30" s="445"/>
      <c r="R30" s="446"/>
      <c r="S30" s="444">
        <v>2</v>
      </c>
      <c r="T30" s="446"/>
      <c r="U30" s="444"/>
      <c r="V30" s="446"/>
      <c r="W30" s="444">
        <v>35</v>
      </c>
      <c r="X30" s="446"/>
      <c r="Y30" s="447">
        <f t="shared" si="0"/>
        <v>5.1764705882352944</v>
      </c>
      <c r="Z30" s="447"/>
      <c r="AA30" s="447"/>
      <c r="AB30" s="443" t="s">
        <v>99</v>
      </c>
      <c r="AC30" s="443"/>
      <c r="AD30" s="443"/>
      <c r="AE30" s="444" t="s">
        <v>33</v>
      </c>
      <c r="AF30" s="445"/>
      <c r="AG30" s="445"/>
      <c r="AH30" s="445"/>
      <c r="AI30" s="445"/>
      <c r="AJ30" s="446"/>
      <c r="AK30" s="845"/>
      <c r="AL30" s="845"/>
      <c r="AM30" s="845"/>
      <c r="AN30" s="845"/>
    </row>
    <row r="31" spans="1:40" ht="18.75" x14ac:dyDescent="0.3">
      <c r="A31" s="489" t="s">
        <v>113</v>
      </c>
      <c r="B31" s="490"/>
      <c r="C31" s="490"/>
      <c r="D31" s="490"/>
      <c r="E31" s="490"/>
      <c r="F31" s="490"/>
      <c r="G31" s="490"/>
      <c r="H31" s="490"/>
      <c r="I31" s="490"/>
      <c r="J31" s="491"/>
      <c r="K31" s="444">
        <v>20</v>
      </c>
      <c r="L31" s="445"/>
      <c r="M31" s="445"/>
      <c r="N31" s="445"/>
      <c r="O31" s="446"/>
      <c r="P31" s="444">
        <v>4</v>
      </c>
      <c r="Q31" s="445"/>
      <c r="R31" s="446"/>
      <c r="S31" s="444">
        <v>2</v>
      </c>
      <c r="T31" s="446"/>
      <c r="U31" s="444"/>
      <c r="V31" s="446"/>
      <c r="W31" s="444">
        <v>4</v>
      </c>
      <c r="X31" s="446"/>
      <c r="Y31" s="447">
        <v>5.33</v>
      </c>
      <c r="Z31" s="447"/>
      <c r="AA31" s="447"/>
      <c r="AB31" s="443"/>
      <c r="AC31" s="443"/>
      <c r="AD31" s="443"/>
      <c r="AE31" s="443"/>
      <c r="AF31" s="443"/>
      <c r="AG31" s="443"/>
      <c r="AH31" s="443"/>
      <c r="AI31" s="443"/>
      <c r="AJ31" s="443"/>
      <c r="AK31" s="850">
        <v>3</v>
      </c>
      <c r="AL31" s="850">
        <v>3</v>
      </c>
      <c r="AM31" s="845">
        <v>4</v>
      </c>
      <c r="AN31" s="845">
        <v>4</v>
      </c>
    </row>
    <row r="32" spans="1:40" ht="18.75" x14ac:dyDescent="0.3">
      <c r="A32" s="489" t="s">
        <v>81</v>
      </c>
      <c r="B32" s="490"/>
      <c r="C32" s="490"/>
      <c r="D32" s="490"/>
      <c r="E32" s="490"/>
      <c r="F32" s="490"/>
      <c r="G32" s="490"/>
      <c r="H32" s="490"/>
      <c r="I32" s="490"/>
      <c r="J32" s="491"/>
      <c r="K32" s="444">
        <v>20</v>
      </c>
      <c r="L32" s="445"/>
      <c r="M32" s="445"/>
      <c r="N32" s="445"/>
      <c r="O32" s="446"/>
      <c r="P32" s="444">
        <v>4</v>
      </c>
      <c r="Q32" s="445"/>
      <c r="R32" s="446"/>
      <c r="S32" s="444">
        <v>2</v>
      </c>
      <c r="T32" s="446"/>
      <c r="U32" s="444"/>
      <c r="V32" s="446"/>
      <c r="W32" s="444">
        <v>4</v>
      </c>
      <c r="X32" s="446"/>
      <c r="Y32" s="447">
        <v>5.33</v>
      </c>
      <c r="Z32" s="447"/>
      <c r="AA32" s="447"/>
      <c r="AB32" s="443"/>
      <c r="AC32" s="443"/>
      <c r="AD32" s="443"/>
      <c r="AE32" s="444"/>
      <c r="AF32" s="445"/>
      <c r="AG32" s="445"/>
      <c r="AH32" s="445"/>
      <c r="AI32" s="445"/>
      <c r="AJ32" s="446"/>
      <c r="AK32" s="850">
        <v>3</v>
      </c>
      <c r="AL32" s="845"/>
      <c r="AM32" s="845"/>
      <c r="AN32" s="845"/>
    </row>
    <row r="33" spans="1:40" ht="18.75" x14ac:dyDescent="0.3">
      <c r="A33" s="492" t="s">
        <v>64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44">
        <v>30</v>
      </c>
      <c r="L33" s="445"/>
      <c r="M33" s="445"/>
      <c r="N33" s="445"/>
      <c r="O33" s="446"/>
      <c r="P33" s="444">
        <v>6</v>
      </c>
      <c r="Q33" s="445"/>
      <c r="R33" s="446"/>
      <c r="S33" s="444">
        <v>2</v>
      </c>
      <c r="T33" s="446"/>
      <c r="U33" s="443"/>
      <c r="V33" s="443"/>
      <c r="W33" s="443">
        <v>6</v>
      </c>
      <c r="X33" s="443"/>
      <c r="Y33" s="447">
        <v>5.2</v>
      </c>
      <c r="Z33" s="447"/>
      <c r="AA33" s="447"/>
      <c r="AB33" s="443"/>
      <c r="AC33" s="443"/>
      <c r="AD33" s="443"/>
      <c r="AE33" s="443"/>
      <c r="AF33" s="443"/>
      <c r="AG33" s="443"/>
      <c r="AH33" s="443"/>
      <c r="AI33" s="443"/>
      <c r="AJ33" s="443"/>
      <c r="AK33" s="850">
        <v>5</v>
      </c>
      <c r="AL33" s="845"/>
      <c r="AM33" s="845"/>
      <c r="AN33" s="845"/>
    </row>
    <row r="34" spans="1:40" ht="18.75" x14ac:dyDescent="0.3">
      <c r="A34" s="492" t="s">
        <v>114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44">
        <v>40</v>
      </c>
      <c r="L34" s="445"/>
      <c r="M34" s="445"/>
      <c r="N34" s="445"/>
      <c r="O34" s="446"/>
      <c r="P34" s="444">
        <v>7</v>
      </c>
      <c r="Q34" s="445"/>
      <c r="R34" s="446"/>
      <c r="S34" s="444">
        <v>2</v>
      </c>
      <c r="T34" s="446"/>
      <c r="U34" s="443"/>
      <c r="V34" s="443"/>
      <c r="W34" s="443">
        <v>7</v>
      </c>
      <c r="X34" s="443"/>
      <c r="Y34" s="447">
        <v>6</v>
      </c>
      <c r="Z34" s="447"/>
      <c r="AA34" s="447"/>
      <c r="AB34" s="443"/>
      <c r="AC34" s="443"/>
      <c r="AD34" s="443"/>
      <c r="AE34" s="443"/>
      <c r="AF34" s="443"/>
      <c r="AG34" s="443"/>
      <c r="AH34" s="443"/>
      <c r="AI34" s="443"/>
      <c r="AJ34" s="443"/>
      <c r="AK34" s="850">
        <v>5</v>
      </c>
      <c r="AL34" s="845"/>
      <c r="AM34" s="845"/>
      <c r="AN34" s="845"/>
    </row>
    <row r="35" spans="1:40" ht="18.75" x14ac:dyDescent="0.3">
      <c r="A35" s="493" t="s">
        <v>65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44">
        <v>20</v>
      </c>
      <c r="L35" s="445"/>
      <c r="M35" s="445"/>
      <c r="N35" s="445"/>
      <c r="O35" s="446"/>
      <c r="P35" s="444">
        <v>4</v>
      </c>
      <c r="Q35" s="445"/>
      <c r="R35" s="446"/>
      <c r="S35" s="444">
        <v>2</v>
      </c>
      <c r="T35" s="446"/>
      <c r="U35" s="443"/>
      <c r="V35" s="443"/>
      <c r="W35" s="443">
        <v>4</v>
      </c>
      <c r="X35" s="443"/>
      <c r="Y35" s="447">
        <v>5.33</v>
      </c>
      <c r="Z35" s="447"/>
      <c r="AA35" s="447"/>
      <c r="AB35" s="443"/>
      <c r="AC35" s="443"/>
      <c r="AD35" s="443"/>
      <c r="AE35" s="443"/>
      <c r="AF35" s="443"/>
      <c r="AG35" s="443"/>
      <c r="AH35" s="443"/>
      <c r="AI35" s="443"/>
      <c r="AJ35" s="443"/>
      <c r="AK35" s="850">
        <v>3</v>
      </c>
      <c r="AL35" s="845"/>
      <c r="AM35" s="845"/>
      <c r="AN35" s="845"/>
    </row>
    <row r="36" spans="1:40" ht="18.75" x14ac:dyDescent="0.3">
      <c r="A36" s="492" t="s">
        <v>66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44">
        <v>30</v>
      </c>
      <c r="L36" s="445"/>
      <c r="M36" s="445"/>
      <c r="N36" s="445"/>
      <c r="O36" s="446"/>
      <c r="P36" s="444">
        <v>6</v>
      </c>
      <c r="Q36" s="445"/>
      <c r="R36" s="446"/>
      <c r="S36" s="444">
        <v>2</v>
      </c>
      <c r="T36" s="446"/>
      <c r="U36" s="443"/>
      <c r="V36" s="443"/>
      <c r="W36" s="443">
        <v>6</v>
      </c>
      <c r="X36" s="443"/>
      <c r="Y36" s="447">
        <v>5.2</v>
      </c>
      <c r="Z36" s="447"/>
      <c r="AA36" s="447"/>
      <c r="AB36" s="443"/>
      <c r="AC36" s="443"/>
      <c r="AD36" s="443"/>
      <c r="AE36" s="443"/>
      <c r="AF36" s="443"/>
      <c r="AG36" s="443"/>
      <c r="AH36" s="443"/>
      <c r="AI36" s="443"/>
      <c r="AJ36" s="443"/>
      <c r="AK36" s="850">
        <v>5</v>
      </c>
      <c r="AL36" s="845"/>
      <c r="AM36" s="845"/>
      <c r="AN36" s="845"/>
    </row>
    <row r="37" spans="1:40" ht="18.75" x14ac:dyDescent="0.3">
      <c r="A37" s="492" t="s">
        <v>67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44">
        <v>20</v>
      </c>
      <c r="L37" s="445"/>
      <c r="M37" s="445"/>
      <c r="N37" s="445"/>
      <c r="O37" s="446"/>
      <c r="P37" s="444">
        <v>4</v>
      </c>
      <c r="Q37" s="445"/>
      <c r="R37" s="446"/>
      <c r="S37" s="444">
        <v>2</v>
      </c>
      <c r="T37" s="446"/>
      <c r="U37" s="443"/>
      <c r="V37" s="443"/>
      <c r="W37" s="443">
        <v>4</v>
      </c>
      <c r="X37" s="443"/>
      <c r="Y37" s="447">
        <v>5.33</v>
      </c>
      <c r="Z37" s="447"/>
      <c r="AA37" s="447"/>
      <c r="AB37" s="443"/>
      <c r="AC37" s="443"/>
      <c r="AD37" s="443"/>
      <c r="AE37" s="443"/>
      <c r="AF37" s="443"/>
      <c r="AG37" s="443"/>
      <c r="AH37" s="443"/>
      <c r="AI37" s="443"/>
      <c r="AJ37" s="443"/>
      <c r="AK37" s="850">
        <v>2</v>
      </c>
      <c r="AL37" s="845"/>
      <c r="AM37" s="845"/>
      <c r="AN37" s="845"/>
    </row>
    <row r="38" spans="1:40" ht="18.75" x14ac:dyDescent="0.3">
      <c r="A38" s="458" t="s">
        <v>63</v>
      </c>
      <c r="B38" s="459"/>
      <c r="C38" s="459"/>
      <c r="D38" s="459"/>
      <c r="E38" s="459"/>
      <c r="F38" s="459"/>
      <c r="G38" s="459"/>
      <c r="H38" s="459"/>
      <c r="I38" s="459"/>
      <c r="J38" s="460"/>
      <c r="K38" s="444">
        <v>40</v>
      </c>
      <c r="L38" s="445"/>
      <c r="M38" s="445"/>
      <c r="N38" s="445"/>
      <c r="O38" s="446"/>
      <c r="P38" s="444">
        <v>7</v>
      </c>
      <c r="Q38" s="445"/>
      <c r="R38" s="446"/>
      <c r="S38" s="444">
        <v>1</v>
      </c>
      <c r="T38" s="446"/>
      <c r="U38" s="444">
        <v>7</v>
      </c>
      <c r="V38" s="446"/>
      <c r="W38" s="444"/>
      <c r="X38" s="446"/>
      <c r="Y38" s="447">
        <f t="shared" si="0"/>
        <v>6</v>
      </c>
      <c r="Z38" s="447"/>
      <c r="AA38" s="447"/>
      <c r="AB38" s="443" t="s">
        <v>99</v>
      </c>
      <c r="AC38" s="443"/>
      <c r="AD38" s="443"/>
      <c r="AE38" s="444" t="s">
        <v>33</v>
      </c>
      <c r="AF38" s="445"/>
      <c r="AG38" s="445"/>
      <c r="AH38" s="445"/>
      <c r="AI38" s="445"/>
      <c r="AJ38" s="446"/>
      <c r="AK38" s="845"/>
      <c r="AL38" s="845"/>
      <c r="AM38" s="845"/>
      <c r="AN38" s="845"/>
    </row>
    <row r="39" spans="1:40" ht="18.75" x14ac:dyDescent="0.3">
      <c r="A39" s="462" t="s">
        <v>77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44">
        <v>100</v>
      </c>
      <c r="L39" s="445"/>
      <c r="M39" s="445"/>
      <c r="N39" s="445"/>
      <c r="O39" s="446"/>
      <c r="P39" s="444">
        <v>18</v>
      </c>
      <c r="Q39" s="445"/>
      <c r="R39" s="446"/>
      <c r="S39" s="444" t="s">
        <v>25</v>
      </c>
      <c r="T39" s="446"/>
      <c r="U39" s="443">
        <v>10</v>
      </c>
      <c r="V39" s="443"/>
      <c r="W39" s="443">
        <v>8</v>
      </c>
      <c r="X39" s="443"/>
      <c r="Y39" s="447">
        <f t="shared" si="0"/>
        <v>5.6470588235294121</v>
      </c>
      <c r="Z39" s="447"/>
      <c r="AA39" s="447"/>
      <c r="AB39" s="443" t="s">
        <v>99</v>
      </c>
      <c r="AC39" s="443"/>
      <c r="AD39" s="443"/>
      <c r="AE39" s="443" t="s">
        <v>34</v>
      </c>
      <c r="AF39" s="443"/>
      <c r="AG39" s="443"/>
      <c r="AH39" s="443"/>
      <c r="AI39" s="443"/>
      <c r="AJ39" s="443"/>
      <c r="AK39" s="850">
        <v>7</v>
      </c>
      <c r="AL39" s="845"/>
      <c r="AM39" s="845"/>
      <c r="AN39" s="845"/>
    </row>
    <row r="40" spans="1:40" ht="18.75" x14ac:dyDescent="0.3">
      <c r="A40" s="494" t="s">
        <v>82</v>
      </c>
      <c r="B40" s="495"/>
      <c r="C40" s="495"/>
      <c r="D40" s="495"/>
      <c r="E40" s="495"/>
      <c r="F40" s="495"/>
      <c r="G40" s="495"/>
      <c r="H40" s="495"/>
      <c r="I40" s="495"/>
      <c r="J40" s="496"/>
      <c r="K40" s="444">
        <v>80</v>
      </c>
      <c r="L40" s="445"/>
      <c r="M40" s="445"/>
      <c r="N40" s="445"/>
      <c r="O40" s="446"/>
      <c r="P40" s="444">
        <v>15</v>
      </c>
      <c r="Q40" s="445"/>
      <c r="R40" s="446"/>
      <c r="S40" s="444" t="s">
        <v>25</v>
      </c>
      <c r="T40" s="446"/>
      <c r="U40" s="444">
        <v>8</v>
      </c>
      <c r="V40" s="446"/>
      <c r="W40" s="444">
        <v>7</v>
      </c>
      <c r="X40" s="446"/>
      <c r="Y40" s="447">
        <f t="shared" si="0"/>
        <v>5.4285714285714288</v>
      </c>
      <c r="Z40" s="447"/>
      <c r="AA40" s="447"/>
      <c r="AB40" s="443" t="s">
        <v>99</v>
      </c>
      <c r="AC40" s="443"/>
      <c r="AD40" s="443"/>
      <c r="AE40" s="444" t="s">
        <v>34</v>
      </c>
      <c r="AF40" s="445"/>
      <c r="AG40" s="445"/>
      <c r="AH40" s="445"/>
      <c r="AI40" s="445"/>
      <c r="AJ40" s="446"/>
      <c r="AK40" s="850">
        <v>6</v>
      </c>
      <c r="AL40" s="845"/>
      <c r="AM40" s="845"/>
      <c r="AN40" s="845"/>
    </row>
    <row r="41" spans="1:40" ht="18.75" x14ac:dyDescent="0.3">
      <c r="A41" s="494" t="s">
        <v>83</v>
      </c>
      <c r="B41" s="495"/>
      <c r="C41" s="495"/>
      <c r="D41" s="495"/>
      <c r="E41" s="495"/>
      <c r="F41" s="495"/>
      <c r="G41" s="495"/>
      <c r="H41" s="495"/>
      <c r="I41" s="495"/>
      <c r="J41" s="496"/>
      <c r="K41" s="444">
        <v>50</v>
      </c>
      <c r="L41" s="445"/>
      <c r="M41" s="445"/>
      <c r="N41" s="445"/>
      <c r="O41" s="446"/>
      <c r="P41" s="444">
        <v>9</v>
      </c>
      <c r="Q41" s="445"/>
      <c r="R41" s="446"/>
      <c r="S41" s="444" t="s">
        <v>25</v>
      </c>
      <c r="T41" s="446"/>
      <c r="U41" s="444">
        <v>4</v>
      </c>
      <c r="V41" s="446"/>
      <c r="W41" s="444">
        <v>5</v>
      </c>
      <c r="X41" s="446"/>
      <c r="Y41" s="447">
        <f t="shared" si="0"/>
        <v>5.75</v>
      </c>
      <c r="Z41" s="447"/>
      <c r="AA41" s="447"/>
      <c r="AB41" s="443" t="s">
        <v>99</v>
      </c>
      <c r="AC41" s="443"/>
      <c r="AD41" s="443"/>
      <c r="AE41" s="444" t="s">
        <v>34</v>
      </c>
      <c r="AF41" s="445"/>
      <c r="AG41" s="445"/>
      <c r="AH41" s="445"/>
      <c r="AI41" s="445"/>
      <c r="AJ41" s="446"/>
      <c r="AK41" s="850">
        <v>5</v>
      </c>
      <c r="AL41" s="845"/>
      <c r="AM41" s="845"/>
      <c r="AN41" s="845"/>
    </row>
    <row r="42" spans="1:40" ht="18.75" x14ac:dyDescent="0.3">
      <c r="A42" s="461" t="s">
        <v>78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44">
        <v>80</v>
      </c>
      <c r="L42" s="445"/>
      <c r="M42" s="445"/>
      <c r="N42" s="445"/>
      <c r="O42" s="446"/>
      <c r="P42" s="444">
        <v>15</v>
      </c>
      <c r="Q42" s="445"/>
      <c r="R42" s="446"/>
      <c r="S42" s="444" t="s">
        <v>25</v>
      </c>
      <c r="T42" s="446"/>
      <c r="U42" s="443">
        <v>8</v>
      </c>
      <c r="V42" s="443"/>
      <c r="W42" s="443">
        <v>7</v>
      </c>
      <c r="X42" s="443"/>
      <c r="Y42" s="447">
        <f t="shared" si="0"/>
        <v>5.4285714285714288</v>
      </c>
      <c r="Z42" s="447"/>
      <c r="AA42" s="447"/>
      <c r="AB42" s="443" t="s">
        <v>99</v>
      </c>
      <c r="AC42" s="443"/>
      <c r="AD42" s="443"/>
      <c r="AE42" s="443" t="s">
        <v>34</v>
      </c>
      <c r="AF42" s="443"/>
      <c r="AG42" s="443"/>
      <c r="AH42" s="443"/>
      <c r="AI42" s="443"/>
      <c r="AJ42" s="443"/>
      <c r="AK42" s="850">
        <v>6</v>
      </c>
      <c r="AL42" s="845"/>
      <c r="AM42" s="845"/>
      <c r="AN42" s="845"/>
    </row>
    <row r="43" spans="1:40" ht="18.75" x14ac:dyDescent="0.3">
      <c r="A43" s="462" t="s">
        <v>79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44">
        <v>80</v>
      </c>
      <c r="L43" s="445"/>
      <c r="M43" s="445"/>
      <c r="N43" s="445"/>
      <c r="O43" s="446"/>
      <c r="P43" s="444">
        <v>15</v>
      </c>
      <c r="Q43" s="445"/>
      <c r="R43" s="446"/>
      <c r="S43" s="444" t="s">
        <v>25</v>
      </c>
      <c r="T43" s="446"/>
      <c r="U43" s="443">
        <v>8</v>
      </c>
      <c r="V43" s="443"/>
      <c r="W43" s="443">
        <v>7</v>
      </c>
      <c r="X43" s="443"/>
      <c r="Y43" s="447">
        <f t="shared" si="0"/>
        <v>5.4285714285714288</v>
      </c>
      <c r="Z43" s="447"/>
      <c r="AA43" s="447"/>
      <c r="AB43" s="443" t="s">
        <v>99</v>
      </c>
      <c r="AC43" s="443"/>
      <c r="AD43" s="443"/>
      <c r="AE43" s="443" t="s">
        <v>34</v>
      </c>
      <c r="AF43" s="443"/>
      <c r="AG43" s="443"/>
      <c r="AH43" s="443"/>
      <c r="AI43" s="443"/>
      <c r="AJ43" s="443"/>
      <c r="AK43" s="850">
        <v>6</v>
      </c>
      <c r="AL43" s="845"/>
      <c r="AM43" s="845"/>
      <c r="AN43" s="845"/>
    </row>
    <row r="44" spans="1:40" ht="18.75" x14ac:dyDescent="0.3">
      <c r="A44" s="462" t="s">
        <v>80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44">
        <v>50</v>
      </c>
      <c r="L44" s="445"/>
      <c r="M44" s="445"/>
      <c r="N44" s="445"/>
      <c r="O44" s="446"/>
      <c r="P44" s="444">
        <v>9</v>
      </c>
      <c r="Q44" s="445"/>
      <c r="R44" s="446"/>
      <c r="S44" s="444" t="s">
        <v>25</v>
      </c>
      <c r="T44" s="446"/>
      <c r="U44" s="443">
        <v>4</v>
      </c>
      <c r="V44" s="443"/>
      <c r="W44" s="443">
        <v>5</v>
      </c>
      <c r="X44" s="443"/>
      <c r="Y44" s="447">
        <f t="shared" si="0"/>
        <v>5.75</v>
      </c>
      <c r="Z44" s="447"/>
      <c r="AA44" s="447"/>
      <c r="AB44" s="443" t="s">
        <v>99</v>
      </c>
      <c r="AC44" s="443"/>
      <c r="AD44" s="443"/>
      <c r="AE44" s="443" t="s">
        <v>34</v>
      </c>
      <c r="AF44" s="443"/>
      <c r="AG44" s="443"/>
      <c r="AH44" s="443"/>
      <c r="AI44" s="443"/>
      <c r="AJ44" s="443"/>
      <c r="AK44" s="850">
        <v>4</v>
      </c>
      <c r="AL44" s="845"/>
      <c r="AM44" s="845"/>
      <c r="AN44" s="845"/>
    </row>
    <row r="45" spans="1:40" ht="42" customHeight="1" x14ac:dyDescent="0.25">
      <c r="A45" s="485" t="s">
        <v>115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44">
        <v>20</v>
      </c>
      <c r="L45" s="445"/>
      <c r="M45" s="445"/>
      <c r="N45" s="445"/>
      <c r="O45" s="446"/>
      <c r="P45" s="444">
        <v>4</v>
      </c>
      <c r="Q45" s="445"/>
      <c r="R45" s="446"/>
      <c r="S45" s="444">
        <v>1</v>
      </c>
      <c r="T45" s="446"/>
      <c r="U45" s="443">
        <v>4</v>
      </c>
      <c r="V45" s="443"/>
      <c r="W45" s="443"/>
      <c r="X45" s="443"/>
      <c r="Y45" s="447">
        <f t="shared" si="0"/>
        <v>5</v>
      </c>
      <c r="Z45" s="447"/>
      <c r="AA45" s="447"/>
      <c r="AB45" s="443" t="s">
        <v>26</v>
      </c>
      <c r="AC45" s="443"/>
      <c r="AD45" s="443"/>
      <c r="AE45" s="443" t="s">
        <v>33</v>
      </c>
      <c r="AF45" s="443"/>
      <c r="AG45" s="443"/>
      <c r="AH45" s="443"/>
      <c r="AI45" s="443"/>
      <c r="AJ45" s="443"/>
      <c r="AK45" s="845"/>
      <c r="AL45" s="845"/>
      <c r="AM45" s="866"/>
      <c r="AN45" s="866"/>
    </row>
    <row r="46" spans="1:40" ht="18.75" x14ac:dyDescent="0.3">
      <c r="A46" s="442"/>
      <c r="B46" s="442"/>
      <c r="C46" s="442"/>
      <c r="D46" s="442"/>
      <c r="E46" s="442"/>
      <c r="F46" s="442"/>
      <c r="G46" s="442"/>
      <c r="H46" s="442"/>
      <c r="I46" s="442"/>
      <c r="J46" s="442"/>
      <c r="K46" s="444"/>
      <c r="L46" s="445"/>
      <c r="M46" s="445"/>
      <c r="N46" s="445"/>
      <c r="O46" s="446"/>
      <c r="P46" s="444"/>
      <c r="Q46" s="445"/>
      <c r="R46" s="446"/>
      <c r="S46" s="444"/>
      <c r="T46" s="446"/>
      <c r="U46" s="443">
        <f>U19+U20+U21+U22+U23+U26+U27+U28+U38+U39+U40+U41+U24+U31+U32+U33+U34+U35+U36+U37+U42+U43+U44+U45</f>
        <v>91</v>
      </c>
      <c r="V46" s="443"/>
      <c r="W46" s="443">
        <f>W19+W20+W23+W25+W29+W39+AW26+W40+W41+W44+W28+W31+W32+W33+W34+W35+W36+W37+W42+W43+W45</f>
        <v>90</v>
      </c>
      <c r="X46" s="443"/>
      <c r="Y46" s="447"/>
      <c r="Z46" s="447"/>
      <c r="AA46" s="447"/>
      <c r="AB46" s="443"/>
      <c r="AC46" s="443"/>
      <c r="AD46" s="443"/>
      <c r="AE46" s="443"/>
      <c r="AF46" s="443"/>
      <c r="AG46" s="443"/>
      <c r="AH46" s="443"/>
      <c r="AI46" s="443"/>
      <c r="AJ46" s="443"/>
      <c r="AK46" s="851">
        <f>SUM(AK18:AK45)</f>
        <v>69</v>
      </c>
    </row>
  </sheetData>
  <mergeCells count="360">
    <mergeCell ref="B2:S2"/>
    <mergeCell ref="T2:W2"/>
    <mergeCell ref="BM9:BR9"/>
    <mergeCell ref="AX6:BC6"/>
    <mergeCell ref="AX7:BC7"/>
    <mergeCell ref="AR8:AW8"/>
    <mergeCell ref="AR9:AW9"/>
    <mergeCell ref="BO6:BT6"/>
    <mergeCell ref="BO7:BT7"/>
    <mergeCell ref="AX8:BC8"/>
    <mergeCell ref="AX9:BC9"/>
    <mergeCell ref="BD6:BG6"/>
    <mergeCell ref="BD7:BG7"/>
    <mergeCell ref="BI8:BL8"/>
    <mergeCell ref="BI9:BL9"/>
    <mergeCell ref="AH6:AJ6"/>
    <mergeCell ref="AH7:AJ7"/>
    <mergeCell ref="Z8:AB8"/>
    <mergeCell ref="Z9:AB9"/>
    <mergeCell ref="AK6:AO6"/>
    <mergeCell ref="AK7:AO7"/>
    <mergeCell ref="AF8:AJ8"/>
    <mergeCell ref="AF9:AJ9"/>
    <mergeCell ref="AP6:AQ6"/>
    <mergeCell ref="AP7:AQ7"/>
    <mergeCell ref="AK8:AL8"/>
    <mergeCell ref="AK9:AL9"/>
    <mergeCell ref="R6:T6"/>
    <mergeCell ref="R7:T7"/>
    <mergeCell ref="U6:W6"/>
    <mergeCell ref="U7:W7"/>
    <mergeCell ref="AC8:AE8"/>
    <mergeCell ref="AC9:AE9"/>
    <mergeCell ref="X6:AB6"/>
    <mergeCell ref="X7:AB7"/>
    <mergeCell ref="U8:Y8"/>
    <mergeCell ref="U9:Y9"/>
    <mergeCell ref="AC6:AG6"/>
    <mergeCell ref="AC7:AG7"/>
    <mergeCell ref="X2:AQ2"/>
    <mergeCell ref="AR2:BK2"/>
    <mergeCell ref="BL2:BY2"/>
    <mergeCell ref="Y3:AC3"/>
    <mergeCell ref="AD3:AH3"/>
    <mergeCell ref="AI3:AM3"/>
    <mergeCell ref="AN3:AQ3"/>
    <mergeCell ref="AR3:AU3"/>
    <mergeCell ref="AV3:AY3"/>
    <mergeCell ref="AZ3:BD3"/>
    <mergeCell ref="BE3:BI3"/>
    <mergeCell ref="BJ3:BN3"/>
    <mergeCell ref="BO3:BS3"/>
    <mergeCell ref="BT3:BX3"/>
    <mergeCell ref="BU7:BY7"/>
    <mergeCell ref="BD9:BH9"/>
    <mergeCell ref="AM8:AQ8"/>
    <mergeCell ref="AM9:AQ9"/>
    <mergeCell ref="BH7:BN7"/>
    <mergeCell ref="BS8:BY8"/>
    <mergeCell ref="BS9:BY9"/>
    <mergeCell ref="AR7:AW7"/>
    <mergeCell ref="BM8:BR8"/>
    <mergeCell ref="B9:H9"/>
    <mergeCell ref="I8:L8"/>
    <mergeCell ref="I9:L9"/>
    <mergeCell ref="B8:H8"/>
    <mergeCell ref="M8:T8"/>
    <mergeCell ref="M9:T9"/>
    <mergeCell ref="AE46:AJ46"/>
    <mergeCell ref="B6:J6"/>
    <mergeCell ref="B7:J7"/>
    <mergeCell ref="K6:Q6"/>
    <mergeCell ref="K7:Q7"/>
    <mergeCell ref="BU6:BY6"/>
    <mergeCell ref="Y42:AA42"/>
    <mergeCell ref="AB42:AD42"/>
    <mergeCell ref="A44:J44"/>
    <mergeCell ref="K44:O44"/>
    <mergeCell ref="P44:R44"/>
    <mergeCell ref="S44:T44"/>
    <mergeCell ref="U44:V44"/>
    <mergeCell ref="W44:X44"/>
    <mergeCell ref="A46:J46"/>
    <mergeCell ref="K46:O46"/>
    <mergeCell ref="P46:R46"/>
    <mergeCell ref="S46:T46"/>
    <mergeCell ref="U46:V46"/>
    <mergeCell ref="W46:X46"/>
    <mergeCell ref="Y46:AA46"/>
    <mergeCell ref="AB46:AD46"/>
    <mergeCell ref="Y44:AA44"/>
    <mergeCell ref="AB44:AD44"/>
    <mergeCell ref="AE44:AJ44"/>
    <mergeCell ref="A45:J45"/>
    <mergeCell ref="K45:O45"/>
    <mergeCell ref="P45:R45"/>
    <mergeCell ref="S45:T45"/>
    <mergeCell ref="U45:V45"/>
    <mergeCell ref="W45:X45"/>
    <mergeCell ref="Y45:AA45"/>
    <mergeCell ref="AB45:AD45"/>
    <mergeCell ref="AE45:AJ45"/>
    <mergeCell ref="Y25:AA25"/>
    <mergeCell ref="AB25:AD25"/>
    <mergeCell ref="AE25:AJ25"/>
    <mergeCell ref="Y26:AA26"/>
    <mergeCell ref="AB26:AD26"/>
    <mergeCell ref="AE26:AJ26"/>
    <mergeCell ref="Y27:AA27"/>
    <mergeCell ref="AB27:AD27"/>
    <mergeCell ref="AE27:AJ27"/>
    <mergeCell ref="Y22:AA22"/>
    <mergeCell ref="AB22:AD22"/>
    <mergeCell ref="AE22:AJ22"/>
    <mergeCell ref="Y23:AA23"/>
    <mergeCell ref="AB23:AD23"/>
    <mergeCell ref="AE23:AJ23"/>
    <mergeCell ref="Y24:AA24"/>
    <mergeCell ref="AB24:AD24"/>
    <mergeCell ref="AE24:AJ24"/>
    <mergeCell ref="A25:J25"/>
    <mergeCell ref="K25:O25"/>
    <mergeCell ref="P25:R25"/>
    <mergeCell ref="S25:T25"/>
    <mergeCell ref="U25:V25"/>
    <mergeCell ref="W25:X25"/>
    <mergeCell ref="A24:J24"/>
    <mergeCell ref="K24:O24"/>
    <mergeCell ref="P24:R24"/>
    <mergeCell ref="S24:T24"/>
    <mergeCell ref="U24:V24"/>
    <mergeCell ref="W24:X24"/>
    <mergeCell ref="A23:J23"/>
    <mergeCell ref="K23:O23"/>
    <mergeCell ref="P23:R23"/>
    <mergeCell ref="S23:T23"/>
    <mergeCell ref="U23:V23"/>
    <mergeCell ref="W23:X23"/>
    <mergeCell ref="A22:J22"/>
    <mergeCell ref="K22:O22"/>
    <mergeCell ref="P22:R22"/>
    <mergeCell ref="S22:T22"/>
    <mergeCell ref="U22:V22"/>
    <mergeCell ref="W22:X22"/>
    <mergeCell ref="W41:X41"/>
    <mergeCell ref="Y41:AA41"/>
    <mergeCell ref="AB41:AD41"/>
    <mergeCell ref="AE41:AJ41"/>
    <mergeCell ref="Y38:AA38"/>
    <mergeCell ref="AB38:AD38"/>
    <mergeCell ref="AE38:AJ38"/>
    <mergeCell ref="Y39:AA39"/>
    <mergeCell ref="A43:J43"/>
    <mergeCell ref="K43:O43"/>
    <mergeCell ref="P43:R43"/>
    <mergeCell ref="S43:T43"/>
    <mergeCell ref="U43:V43"/>
    <mergeCell ref="W43:X43"/>
    <mergeCell ref="A42:J42"/>
    <mergeCell ref="K42:O42"/>
    <mergeCell ref="P42:R42"/>
    <mergeCell ref="S42:T42"/>
    <mergeCell ref="U42:V42"/>
    <mergeCell ref="W42:X42"/>
    <mergeCell ref="AE42:AJ42"/>
    <mergeCell ref="Y43:AA43"/>
    <mergeCell ref="AB43:AD43"/>
    <mergeCell ref="AE43:AJ43"/>
    <mergeCell ref="A41:J41"/>
    <mergeCell ref="K41:O41"/>
    <mergeCell ref="P41:R41"/>
    <mergeCell ref="S41:T41"/>
    <mergeCell ref="A40:J40"/>
    <mergeCell ref="K40:O40"/>
    <mergeCell ref="P40:R40"/>
    <mergeCell ref="S40:T40"/>
    <mergeCell ref="U40:V40"/>
    <mergeCell ref="U41:V41"/>
    <mergeCell ref="K39:O39"/>
    <mergeCell ref="P39:R39"/>
    <mergeCell ref="S39:T39"/>
    <mergeCell ref="U39:V39"/>
    <mergeCell ref="W39:X39"/>
    <mergeCell ref="Y37:AA37"/>
    <mergeCell ref="AB37:AD37"/>
    <mergeCell ref="AE37:AJ37"/>
    <mergeCell ref="S38:T38"/>
    <mergeCell ref="U38:V38"/>
    <mergeCell ref="W38:X38"/>
    <mergeCell ref="P37:R37"/>
    <mergeCell ref="S37:T37"/>
    <mergeCell ref="U37:V37"/>
    <mergeCell ref="W37:X37"/>
    <mergeCell ref="AB39:AD39"/>
    <mergeCell ref="AE39:AJ39"/>
    <mergeCell ref="W40:X40"/>
    <mergeCell ref="Y40:AA40"/>
    <mergeCell ref="AB40:AD40"/>
    <mergeCell ref="AE40:AJ40"/>
    <mergeCell ref="A39:J39"/>
    <mergeCell ref="Y36:AA36"/>
    <mergeCell ref="AB36:AD36"/>
    <mergeCell ref="AE36:AJ36"/>
    <mergeCell ref="A35:J35"/>
    <mergeCell ref="K35:O35"/>
    <mergeCell ref="P35:R35"/>
    <mergeCell ref="S35:T35"/>
    <mergeCell ref="U35:V35"/>
    <mergeCell ref="W35:X35"/>
    <mergeCell ref="Y35:AA35"/>
    <mergeCell ref="AB35:AD35"/>
    <mergeCell ref="AE35:AJ35"/>
    <mergeCell ref="A38:J38"/>
    <mergeCell ref="K38:O38"/>
    <mergeCell ref="P38:R38"/>
    <mergeCell ref="A36:J36"/>
    <mergeCell ref="K36:O36"/>
    <mergeCell ref="P36:R36"/>
    <mergeCell ref="S36:T36"/>
    <mergeCell ref="U36:V36"/>
    <mergeCell ref="W36:X36"/>
    <mergeCell ref="A37:J37"/>
    <mergeCell ref="K37:O37"/>
    <mergeCell ref="A34:J34"/>
    <mergeCell ref="K34:O34"/>
    <mergeCell ref="P34:R34"/>
    <mergeCell ref="S34:T34"/>
    <mergeCell ref="U34:V34"/>
    <mergeCell ref="W34:X34"/>
    <mergeCell ref="Y34:AA34"/>
    <mergeCell ref="AB34:AD34"/>
    <mergeCell ref="AE34:AJ34"/>
    <mergeCell ref="S30:T30"/>
    <mergeCell ref="U30:V30"/>
    <mergeCell ref="W30:X30"/>
    <mergeCell ref="A33:J33"/>
    <mergeCell ref="K33:O33"/>
    <mergeCell ref="P33:R33"/>
    <mergeCell ref="S33:T33"/>
    <mergeCell ref="U33:V33"/>
    <mergeCell ref="W33:X33"/>
    <mergeCell ref="Y33:AA33"/>
    <mergeCell ref="AB33:AD33"/>
    <mergeCell ref="AE33:AJ33"/>
    <mergeCell ref="A32:J32"/>
    <mergeCell ref="K32:O32"/>
    <mergeCell ref="P32:R32"/>
    <mergeCell ref="S32:T32"/>
    <mergeCell ref="U32:V32"/>
    <mergeCell ref="W32:X32"/>
    <mergeCell ref="Y30:AA30"/>
    <mergeCell ref="AB30:AD30"/>
    <mergeCell ref="AE30:AJ30"/>
    <mergeCell ref="A30:J30"/>
    <mergeCell ref="K30:O30"/>
    <mergeCell ref="P30:R30"/>
    <mergeCell ref="Y32:AA32"/>
    <mergeCell ref="AB32:AD32"/>
    <mergeCell ref="AE32:AJ32"/>
    <mergeCell ref="A29:J29"/>
    <mergeCell ref="K29:O29"/>
    <mergeCell ref="P29:R29"/>
    <mergeCell ref="S29:T29"/>
    <mergeCell ref="U29:V29"/>
    <mergeCell ref="W29:X29"/>
    <mergeCell ref="Y29:AA29"/>
    <mergeCell ref="AB29:AD29"/>
    <mergeCell ref="AE29:AJ29"/>
    <mergeCell ref="Y31:AA31"/>
    <mergeCell ref="AB31:AD31"/>
    <mergeCell ref="AE31:AJ31"/>
    <mergeCell ref="A31:J31"/>
    <mergeCell ref="K31:O31"/>
    <mergeCell ref="P31:R31"/>
    <mergeCell ref="S31:T31"/>
    <mergeCell ref="U31:V31"/>
    <mergeCell ref="W31:X31"/>
    <mergeCell ref="A28:J28"/>
    <mergeCell ref="K28:O28"/>
    <mergeCell ref="P28:R28"/>
    <mergeCell ref="S28:T28"/>
    <mergeCell ref="U28:V28"/>
    <mergeCell ref="W28:X28"/>
    <mergeCell ref="Y28:AA28"/>
    <mergeCell ref="AB28:AD28"/>
    <mergeCell ref="AE28:AJ28"/>
    <mergeCell ref="A27:J27"/>
    <mergeCell ref="K27:O27"/>
    <mergeCell ref="P27:R27"/>
    <mergeCell ref="S27:T27"/>
    <mergeCell ref="U27:V27"/>
    <mergeCell ref="W27:X27"/>
    <mergeCell ref="A26:J26"/>
    <mergeCell ref="K26:O26"/>
    <mergeCell ref="P26:R26"/>
    <mergeCell ref="S26:T26"/>
    <mergeCell ref="U26:V26"/>
    <mergeCell ref="W26:X26"/>
    <mergeCell ref="A21:J21"/>
    <mergeCell ref="K21:O21"/>
    <mergeCell ref="P21:R21"/>
    <mergeCell ref="S21:T21"/>
    <mergeCell ref="U21:V21"/>
    <mergeCell ref="W21:X21"/>
    <mergeCell ref="Y21:AA21"/>
    <mergeCell ref="AB21:AD21"/>
    <mergeCell ref="AE21:AJ21"/>
    <mergeCell ref="A20:J20"/>
    <mergeCell ref="K20:O20"/>
    <mergeCell ref="P20:R20"/>
    <mergeCell ref="S20:T20"/>
    <mergeCell ref="U20:V20"/>
    <mergeCell ref="W20:X20"/>
    <mergeCell ref="Y20:AA20"/>
    <mergeCell ref="AB20:AD20"/>
    <mergeCell ref="AE20:AJ20"/>
    <mergeCell ref="AE18:AJ18"/>
    <mergeCell ref="A19:J19"/>
    <mergeCell ref="K19:O19"/>
    <mergeCell ref="P19:R19"/>
    <mergeCell ref="S19:T19"/>
    <mergeCell ref="U19:V19"/>
    <mergeCell ref="W19:X19"/>
    <mergeCell ref="Y19:AA19"/>
    <mergeCell ref="AB19:AD19"/>
    <mergeCell ref="AE19:AJ19"/>
    <mergeCell ref="U16:X16"/>
    <mergeCell ref="Y16:AA17"/>
    <mergeCell ref="AB16:AD17"/>
    <mergeCell ref="A18:J18"/>
    <mergeCell ref="K18:O18"/>
    <mergeCell ref="P18:R18"/>
    <mergeCell ref="S18:T18"/>
    <mergeCell ref="U18:V18"/>
    <mergeCell ref="W18:X18"/>
    <mergeCell ref="Y18:AA18"/>
    <mergeCell ref="AB18:AD18"/>
    <mergeCell ref="D1:AF1"/>
    <mergeCell ref="AI1:AR1"/>
    <mergeCell ref="A2:A5"/>
    <mergeCell ref="AE16:AJ17"/>
    <mergeCell ref="R13:W13"/>
    <mergeCell ref="AH13:AM13"/>
    <mergeCell ref="BB13:BG13"/>
    <mergeCell ref="R14:W14"/>
    <mergeCell ref="AH14:AM14"/>
    <mergeCell ref="B3:D3"/>
    <mergeCell ref="E3:I3"/>
    <mergeCell ref="J3:N3"/>
    <mergeCell ref="O3:S3"/>
    <mergeCell ref="T3:X3"/>
    <mergeCell ref="U17:V17"/>
    <mergeCell ref="W17:X17"/>
    <mergeCell ref="A16:J17"/>
    <mergeCell ref="K16:O17"/>
    <mergeCell ref="P16:R17"/>
    <mergeCell ref="S16:T17"/>
    <mergeCell ref="BD8:BH8"/>
    <mergeCell ref="BH6:BN6"/>
    <mergeCell ref="AR6:AW6"/>
  </mergeCells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8"/>
  <sheetViews>
    <sheetView tabSelected="1" topLeftCell="A7" zoomScale="70" zoomScaleNormal="70" workbookViewId="0">
      <selection activeCell="BV10" sqref="BV10"/>
    </sheetView>
  </sheetViews>
  <sheetFormatPr defaultColWidth="4.28515625" defaultRowHeight="15" x14ac:dyDescent="0.25"/>
  <cols>
    <col min="1" max="1" width="15.28515625" customWidth="1"/>
    <col min="2" max="16" width="4.28515625" customWidth="1"/>
    <col min="17" max="17" width="5.5703125" customWidth="1"/>
    <col min="18" max="18" width="6.28515625" customWidth="1"/>
    <col min="19" max="19" width="4.28515625" customWidth="1"/>
    <col min="20" max="20" width="5.5703125" customWidth="1"/>
    <col min="21" max="21" width="6.28515625" customWidth="1"/>
    <col min="22" max="22" width="5.85546875" customWidth="1"/>
    <col min="23" max="23" width="4.28515625" customWidth="1"/>
    <col min="24" max="24" width="5.140625" customWidth="1"/>
    <col min="25" max="25" width="6.140625" customWidth="1"/>
    <col min="26" max="86" width="4.28515625" customWidth="1"/>
    <col min="87" max="87" width="5.28515625" customWidth="1"/>
    <col min="88" max="88" width="5.140625" customWidth="1"/>
    <col min="89" max="90" width="4.28515625" customWidth="1"/>
    <col min="91" max="92" width="4.28515625" style="7" customWidth="1"/>
    <col min="93" max="102" width="4.28515625" customWidth="1"/>
  </cols>
  <sheetData>
    <row r="1" spans="1:102" ht="114" customHeight="1" thickBot="1" x14ac:dyDescent="0.3">
      <c r="D1" s="426" t="s">
        <v>116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I1" s="428" t="s">
        <v>96</v>
      </c>
      <c r="AJ1" s="409"/>
      <c r="AK1" s="409"/>
      <c r="AL1" s="409"/>
      <c r="AM1" s="409"/>
      <c r="AN1" s="409"/>
      <c r="AO1" s="409"/>
      <c r="AP1" s="409"/>
      <c r="AQ1" s="409"/>
      <c r="AR1" s="409"/>
      <c r="BH1" t="s">
        <v>127</v>
      </c>
    </row>
    <row r="2" spans="1:102" ht="20.25" customHeight="1" thickBot="1" x14ac:dyDescent="0.3">
      <c r="A2" s="429" t="s">
        <v>60</v>
      </c>
      <c r="B2" s="285" t="s">
        <v>91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  <c r="T2" s="283" t="s">
        <v>92</v>
      </c>
      <c r="U2" s="283"/>
      <c r="V2" s="283"/>
      <c r="W2" s="284"/>
      <c r="X2" s="285" t="s">
        <v>93</v>
      </c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4"/>
      <c r="AR2" s="285" t="s">
        <v>94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4"/>
      <c r="BL2" s="876" t="s">
        <v>95</v>
      </c>
      <c r="BM2" s="874"/>
      <c r="BN2" s="874"/>
      <c r="BO2" s="875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  <c r="CQ2" s="867"/>
      <c r="CR2" s="867"/>
      <c r="CS2" s="867"/>
      <c r="CT2" s="867"/>
      <c r="CU2" s="867"/>
      <c r="CV2" s="867"/>
      <c r="CW2" s="867"/>
      <c r="CX2" s="867"/>
    </row>
    <row r="3" spans="1:102" ht="15.75" thickBot="1" x14ac:dyDescent="0.3">
      <c r="A3" s="430"/>
      <c r="B3" s="286">
        <v>23</v>
      </c>
      <c r="C3" s="287"/>
      <c r="D3" s="288"/>
      <c r="E3" s="286">
        <v>24</v>
      </c>
      <c r="F3" s="287"/>
      <c r="G3" s="287"/>
      <c r="H3" s="287"/>
      <c r="I3" s="288"/>
      <c r="J3" s="286">
        <v>25</v>
      </c>
      <c r="K3" s="287"/>
      <c r="L3" s="287"/>
      <c r="M3" s="287"/>
      <c r="N3" s="288"/>
      <c r="O3" s="286">
        <v>26</v>
      </c>
      <c r="P3" s="287"/>
      <c r="Q3" s="287"/>
      <c r="R3" s="287"/>
      <c r="S3" s="288"/>
      <c r="T3" s="286">
        <v>27</v>
      </c>
      <c r="U3" s="287"/>
      <c r="V3" s="287"/>
      <c r="W3" s="287"/>
      <c r="X3" s="288"/>
      <c r="Y3" s="286">
        <v>28</v>
      </c>
      <c r="Z3" s="287"/>
      <c r="AA3" s="287"/>
      <c r="AB3" s="287"/>
      <c r="AC3" s="288"/>
      <c r="AD3" s="286">
        <v>29</v>
      </c>
      <c r="AE3" s="287"/>
      <c r="AF3" s="287"/>
      <c r="AG3" s="287"/>
      <c r="AH3" s="288"/>
      <c r="AI3" s="286">
        <v>30</v>
      </c>
      <c r="AJ3" s="287"/>
      <c r="AK3" s="287"/>
      <c r="AL3" s="287"/>
      <c r="AM3" s="288"/>
      <c r="AN3" s="286">
        <v>31</v>
      </c>
      <c r="AO3" s="287"/>
      <c r="AP3" s="287"/>
      <c r="AQ3" s="288"/>
      <c r="AR3" s="286">
        <v>32</v>
      </c>
      <c r="AS3" s="287"/>
      <c r="AT3" s="287"/>
      <c r="AU3" s="288"/>
      <c r="AV3" s="286">
        <v>33</v>
      </c>
      <c r="AW3" s="287"/>
      <c r="AX3" s="287"/>
      <c r="AY3" s="288"/>
      <c r="AZ3" s="286">
        <v>34</v>
      </c>
      <c r="BA3" s="287"/>
      <c r="BB3" s="287"/>
      <c r="BC3" s="287"/>
      <c r="BD3" s="288"/>
      <c r="BE3" s="286">
        <v>35</v>
      </c>
      <c r="BF3" s="287"/>
      <c r="BG3" s="287"/>
      <c r="BH3" s="287"/>
      <c r="BI3" s="288"/>
      <c r="BJ3" s="286">
        <v>36</v>
      </c>
      <c r="BK3" s="287"/>
      <c r="BL3" s="287"/>
      <c r="BM3" s="287"/>
      <c r="BN3" s="288"/>
      <c r="BO3" s="844">
        <v>37</v>
      </c>
      <c r="BP3" s="868"/>
      <c r="BQ3" s="868"/>
      <c r="BR3" s="868"/>
      <c r="BS3" s="868"/>
      <c r="BT3" s="868"/>
      <c r="BU3" s="868"/>
      <c r="BV3" s="868"/>
      <c r="BW3" s="868"/>
      <c r="BX3" s="868"/>
      <c r="BY3" s="868"/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</row>
    <row r="4" spans="1:102" x14ac:dyDescent="0.25">
      <c r="A4" s="430"/>
      <c r="B4" s="12">
        <v>2</v>
      </c>
      <c r="C4" s="13">
        <v>3</v>
      </c>
      <c r="D4" s="14">
        <v>4</v>
      </c>
      <c r="E4" s="15">
        <v>7</v>
      </c>
      <c r="F4" s="16">
        <v>8</v>
      </c>
      <c r="G4" s="16">
        <v>9</v>
      </c>
      <c r="H4" s="16">
        <v>10</v>
      </c>
      <c r="I4" s="17">
        <v>11</v>
      </c>
      <c r="J4" s="18">
        <v>14</v>
      </c>
      <c r="K4" s="19">
        <v>15</v>
      </c>
      <c r="L4" s="19">
        <v>16</v>
      </c>
      <c r="M4" s="19">
        <v>17</v>
      </c>
      <c r="N4" s="20">
        <v>18</v>
      </c>
      <c r="O4" s="18">
        <v>21</v>
      </c>
      <c r="P4" s="19">
        <v>22</v>
      </c>
      <c r="Q4" s="19">
        <v>23</v>
      </c>
      <c r="R4" s="19">
        <v>24</v>
      </c>
      <c r="S4" s="21">
        <v>25</v>
      </c>
      <c r="T4" s="22">
        <v>28</v>
      </c>
      <c r="U4" s="16">
        <v>29</v>
      </c>
      <c r="V4" s="16">
        <v>30</v>
      </c>
      <c r="W4" s="16">
        <v>31</v>
      </c>
      <c r="X4" s="17">
        <v>1</v>
      </c>
      <c r="Y4" s="15">
        <v>4</v>
      </c>
      <c r="Z4" s="16">
        <v>5</v>
      </c>
      <c r="AA4" s="16">
        <v>6</v>
      </c>
      <c r="AB4" s="16">
        <v>7</v>
      </c>
      <c r="AC4" s="63">
        <v>8</v>
      </c>
      <c r="AD4" s="23">
        <v>11</v>
      </c>
      <c r="AE4" s="842">
        <v>12</v>
      </c>
      <c r="AF4" s="842">
        <v>13</v>
      </c>
      <c r="AG4" s="842">
        <v>14</v>
      </c>
      <c r="AH4" s="17">
        <v>15</v>
      </c>
      <c r="AI4" s="15">
        <v>18</v>
      </c>
      <c r="AJ4" s="16">
        <v>19</v>
      </c>
      <c r="AK4" s="16">
        <v>20</v>
      </c>
      <c r="AL4" s="16">
        <v>21</v>
      </c>
      <c r="AM4" s="17">
        <v>22</v>
      </c>
      <c r="AN4" s="18">
        <v>26</v>
      </c>
      <c r="AO4" s="19">
        <v>27</v>
      </c>
      <c r="AP4" s="19">
        <v>28</v>
      </c>
      <c r="AQ4" s="20">
        <v>29</v>
      </c>
      <c r="AR4" s="18">
        <v>3</v>
      </c>
      <c r="AS4" s="19">
        <v>4</v>
      </c>
      <c r="AT4" s="24">
        <v>5</v>
      </c>
      <c r="AU4" s="25">
        <v>6</v>
      </c>
      <c r="AV4" s="28">
        <v>10</v>
      </c>
      <c r="AW4" s="24">
        <v>11</v>
      </c>
      <c r="AX4" s="24">
        <v>12</v>
      </c>
      <c r="AY4" s="25">
        <v>13</v>
      </c>
      <c r="AZ4" s="28">
        <v>16</v>
      </c>
      <c r="BA4" s="24">
        <v>17</v>
      </c>
      <c r="BB4" s="24">
        <v>18</v>
      </c>
      <c r="BC4" s="24">
        <v>19</v>
      </c>
      <c r="BD4" s="20">
        <v>20</v>
      </c>
      <c r="BE4" s="18">
        <v>23</v>
      </c>
      <c r="BF4" s="19">
        <v>24</v>
      </c>
      <c r="BG4" s="19">
        <v>25</v>
      </c>
      <c r="BH4" s="24">
        <v>26</v>
      </c>
      <c r="BI4" s="25">
        <v>27</v>
      </c>
      <c r="BJ4" s="28">
        <v>30</v>
      </c>
      <c r="BK4" s="24">
        <v>31</v>
      </c>
      <c r="BL4" s="26">
        <v>1</v>
      </c>
      <c r="BM4" s="24">
        <v>2</v>
      </c>
      <c r="BN4" s="29">
        <v>3</v>
      </c>
      <c r="BO4" s="884">
        <v>6</v>
      </c>
      <c r="BP4" s="861"/>
      <c r="BQ4" s="861"/>
      <c r="BR4" s="861"/>
      <c r="BS4" s="861"/>
      <c r="BT4" s="861"/>
      <c r="BU4" s="861"/>
      <c r="BV4" s="861"/>
      <c r="BW4" s="861"/>
      <c r="BX4" s="861"/>
      <c r="BY4" s="861"/>
      <c r="BZ4" s="861"/>
      <c r="CA4" s="861"/>
      <c r="CB4" s="861"/>
      <c r="CC4" s="861"/>
      <c r="CD4" s="861"/>
      <c r="CE4" s="861"/>
      <c r="CF4" s="861"/>
      <c r="CG4" s="861"/>
      <c r="CH4" s="861"/>
      <c r="CI4" s="861"/>
      <c r="CJ4" s="861"/>
      <c r="CK4" s="861"/>
      <c r="CL4" s="861"/>
      <c r="CM4" s="861"/>
      <c r="CN4" s="861"/>
      <c r="CO4" s="861"/>
      <c r="CP4" s="861"/>
      <c r="CQ4" s="861"/>
      <c r="CR4" s="861"/>
      <c r="CS4" s="861"/>
      <c r="CT4" s="861"/>
      <c r="CU4" s="861"/>
      <c r="CV4" s="861"/>
      <c r="CW4" s="861"/>
      <c r="CX4" s="861"/>
    </row>
    <row r="5" spans="1:102" ht="15.75" thickBot="1" x14ac:dyDescent="0.3">
      <c r="A5" s="431"/>
      <c r="B5" s="74" t="s">
        <v>2</v>
      </c>
      <c r="C5" s="75" t="s">
        <v>3</v>
      </c>
      <c r="D5" s="76" t="s">
        <v>4</v>
      </c>
      <c r="E5" s="36" t="s">
        <v>0</v>
      </c>
      <c r="F5" s="34" t="s">
        <v>1</v>
      </c>
      <c r="G5" s="34" t="s">
        <v>2</v>
      </c>
      <c r="H5" s="34" t="s">
        <v>3</v>
      </c>
      <c r="I5" s="38" t="s">
        <v>4</v>
      </c>
      <c r="J5" s="36" t="s">
        <v>0</v>
      </c>
      <c r="K5" s="34" t="s">
        <v>1</v>
      </c>
      <c r="L5" s="34" t="s">
        <v>2</v>
      </c>
      <c r="M5" s="34" t="s">
        <v>3</v>
      </c>
      <c r="N5" s="38" t="s">
        <v>4</v>
      </c>
      <c r="O5" s="36" t="s">
        <v>0</v>
      </c>
      <c r="P5" s="34" t="s">
        <v>1</v>
      </c>
      <c r="Q5" s="34" t="s">
        <v>2</v>
      </c>
      <c r="R5" s="34" t="s">
        <v>3</v>
      </c>
      <c r="S5" s="38" t="s">
        <v>4</v>
      </c>
      <c r="T5" s="36" t="s">
        <v>0</v>
      </c>
      <c r="U5" s="34" t="s">
        <v>1</v>
      </c>
      <c r="V5" s="34" t="s">
        <v>2</v>
      </c>
      <c r="W5" s="34" t="s">
        <v>3</v>
      </c>
      <c r="X5" s="38" t="s">
        <v>4</v>
      </c>
      <c r="Y5" s="36" t="s">
        <v>0</v>
      </c>
      <c r="Z5" s="34" t="s">
        <v>1</v>
      </c>
      <c r="AA5" s="34" t="s">
        <v>2</v>
      </c>
      <c r="AB5" s="34" t="s">
        <v>3</v>
      </c>
      <c r="AC5" s="38" t="s">
        <v>4</v>
      </c>
      <c r="AD5" s="36" t="s">
        <v>0</v>
      </c>
      <c r="AE5" s="37" t="s">
        <v>1</v>
      </c>
      <c r="AF5" s="34" t="s">
        <v>2</v>
      </c>
      <c r="AG5" s="34" t="s">
        <v>3</v>
      </c>
      <c r="AH5" s="38" t="s">
        <v>4</v>
      </c>
      <c r="AI5" s="36" t="s">
        <v>0</v>
      </c>
      <c r="AJ5" s="34" t="s">
        <v>1</v>
      </c>
      <c r="AK5" s="34" t="s">
        <v>2</v>
      </c>
      <c r="AL5" s="34" t="s">
        <v>3</v>
      </c>
      <c r="AM5" s="38" t="s">
        <v>4</v>
      </c>
      <c r="AN5" s="36" t="s">
        <v>1</v>
      </c>
      <c r="AO5" s="34" t="s">
        <v>2</v>
      </c>
      <c r="AP5" s="34" t="s">
        <v>3</v>
      </c>
      <c r="AQ5" s="38" t="s">
        <v>4</v>
      </c>
      <c r="AR5" s="36" t="s">
        <v>1</v>
      </c>
      <c r="AS5" s="34" t="s">
        <v>2</v>
      </c>
      <c r="AT5" s="34" t="s">
        <v>3</v>
      </c>
      <c r="AU5" s="38" t="s">
        <v>4</v>
      </c>
      <c r="AV5" s="36" t="s">
        <v>1</v>
      </c>
      <c r="AW5" s="34" t="s">
        <v>2</v>
      </c>
      <c r="AX5" s="34" t="s">
        <v>3</v>
      </c>
      <c r="AY5" s="38" t="s">
        <v>4</v>
      </c>
      <c r="AZ5" s="36" t="s">
        <v>0</v>
      </c>
      <c r="BA5" s="34" t="s">
        <v>1</v>
      </c>
      <c r="BB5" s="34" t="s">
        <v>2</v>
      </c>
      <c r="BC5" s="34" t="s">
        <v>3</v>
      </c>
      <c r="BD5" s="38" t="s">
        <v>4</v>
      </c>
      <c r="BE5" s="36" t="s">
        <v>0</v>
      </c>
      <c r="BF5" s="34" t="s">
        <v>1</v>
      </c>
      <c r="BG5" s="34" t="s">
        <v>2</v>
      </c>
      <c r="BH5" s="34" t="s">
        <v>3</v>
      </c>
      <c r="BI5" s="38" t="s">
        <v>4</v>
      </c>
      <c r="BJ5" s="33" t="s">
        <v>0</v>
      </c>
      <c r="BK5" s="34" t="s">
        <v>1</v>
      </c>
      <c r="BL5" s="34" t="s">
        <v>2</v>
      </c>
      <c r="BM5" s="34" t="s">
        <v>3</v>
      </c>
      <c r="BN5" s="35" t="s">
        <v>4</v>
      </c>
      <c r="BO5" s="865" t="s">
        <v>0</v>
      </c>
      <c r="BP5" s="870"/>
      <c r="BQ5" s="862"/>
      <c r="BR5" s="862"/>
      <c r="BS5" s="862"/>
      <c r="BT5" s="862"/>
      <c r="BU5" s="862"/>
      <c r="BV5" s="862"/>
      <c r="BW5" s="862"/>
      <c r="BX5" s="862"/>
      <c r="BY5" s="862"/>
      <c r="BZ5" s="862"/>
      <c r="CA5" s="862"/>
      <c r="CB5" s="862"/>
      <c r="CC5" s="862"/>
      <c r="CD5" s="862"/>
      <c r="CE5" s="862"/>
      <c r="CF5" s="862"/>
      <c r="CG5" s="862"/>
      <c r="CH5" s="862"/>
      <c r="CI5" s="862"/>
      <c r="CJ5" s="862"/>
      <c r="CK5" s="862"/>
      <c r="CL5" s="862"/>
      <c r="CM5" s="862"/>
      <c r="CN5" s="862"/>
      <c r="CO5" s="862"/>
      <c r="CP5" s="862"/>
      <c r="CQ5" s="862"/>
      <c r="CR5" s="862"/>
      <c r="CS5" s="862"/>
      <c r="CT5" s="862"/>
      <c r="CU5" s="862"/>
      <c r="CV5" s="862"/>
      <c r="CW5" s="862"/>
      <c r="CX5" s="862"/>
    </row>
    <row r="6" spans="1:102" ht="42" customHeight="1" thickBot="1" x14ac:dyDescent="0.3">
      <c r="A6" s="72">
        <v>1</v>
      </c>
      <c r="B6" s="439" t="s">
        <v>77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1"/>
      <c r="P6" s="471" t="s">
        <v>125</v>
      </c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3"/>
      <c r="AD6" s="435" t="s">
        <v>80</v>
      </c>
      <c r="AE6" s="436"/>
      <c r="AF6" s="436"/>
      <c r="AG6" s="436"/>
      <c r="AH6" s="436"/>
      <c r="AI6" s="436"/>
      <c r="AJ6" s="436"/>
      <c r="AK6" s="438"/>
      <c r="AL6" s="471" t="s">
        <v>82</v>
      </c>
      <c r="AM6" s="472"/>
      <c r="AN6" s="472"/>
      <c r="AO6" s="472"/>
      <c r="AP6" s="472"/>
      <c r="AQ6" s="472"/>
      <c r="AR6" s="472"/>
      <c r="AS6" s="472"/>
      <c r="AT6" s="473"/>
      <c r="AU6" s="439" t="s">
        <v>78</v>
      </c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1"/>
      <c r="BI6" s="471" t="s">
        <v>126</v>
      </c>
      <c r="BJ6" s="472"/>
      <c r="BK6" s="472"/>
      <c r="BL6" s="472"/>
      <c r="BM6" s="472"/>
      <c r="BN6" s="472"/>
      <c r="BO6" s="473"/>
      <c r="BP6" s="877"/>
      <c r="BQ6" s="877"/>
      <c r="BR6" s="877"/>
      <c r="BS6" s="877"/>
      <c r="BT6" s="877"/>
      <c r="BU6" s="878"/>
      <c r="BV6" s="878"/>
      <c r="BW6" s="878"/>
      <c r="BX6" s="878"/>
      <c r="BY6" s="878"/>
      <c r="BZ6" s="880"/>
      <c r="CA6" s="880"/>
      <c r="CB6" s="880"/>
      <c r="CC6" s="880"/>
      <c r="CD6" s="881"/>
      <c r="CE6" s="880"/>
      <c r="CF6" s="880"/>
      <c r="CG6" s="880"/>
      <c r="CH6" s="879"/>
      <c r="CI6" s="879"/>
      <c r="CJ6" s="879"/>
      <c r="CK6" s="879"/>
      <c r="CL6" s="879"/>
      <c r="CM6" s="880"/>
      <c r="CN6" s="880"/>
      <c r="CO6" s="880"/>
      <c r="CP6" s="880"/>
      <c r="CQ6" s="880"/>
      <c r="CR6" s="880"/>
      <c r="CS6" s="880"/>
      <c r="CT6" s="880"/>
      <c r="CU6" s="882"/>
      <c r="CV6" s="882"/>
      <c r="CW6" s="882"/>
      <c r="CX6" s="882"/>
    </row>
    <row r="7" spans="1:102" ht="43.15" customHeight="1" thickBot="1" x14ac:dyDescent="0.3">
      <c r="A7" s="72">
        <v>2</v>
      </c>
      <c r="B7" s="439" t="s">
        <v>77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1"/>
      <c r="P7" s="471" t="s">
        <v>125</v>
      </c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3"/>
      <c r="AD7" s="435" t="s">
        <v>80</v>
      </c>
      <c r="AE7" s="436"/>
      <c r="AF7" s="436"/>
      <c r="AG7" s="436"/>
      <c r="AH7" s="436"/>
      <c r="AI7" s="436"/>
      <c r="AJ7" s="436"/>
      <c r="AK7" s="438"/>
      <c r="AL7" s="471" t="s">
        <v>82</v>
      </c>
      <c r="AM7" s="472"/>
      <c r="AN7" s="472"/>
      <c r="AO7" s="472"/>
      <c r="AP7" s="472"/>
      <c r="AQ7" s="472"/>
      <c r="AR7" s="472"/>
      <c r="AS7" s="472"/>
      <c r="AT7" s="473"/>
      <c r="AU7" s="439" t="s">
        <v>78</v>
      </c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1"/>
      <c r="BI7" s="471" t="s">
        <v>126</v>
      </c>
      <c r="BJ7" s="472"/>
      <c r="BK7" s="472"/>
      <c r="BL7" s="472"/>
      <c r="BM7" s="472"/>
      <c r="BN7" s="472"/>
      <c r="BO7" s="473"/>
      <c r="BP7" s="877"/>
      <c r="BQ7" s="877"/>
      <c r="BR7" s="877"/>
      <c r="BS7" s="877"/>
      <c r="BT7" s="877"/>
      <c r="BU7" s="878"/>
      <c r="BV7" s="878"/>
      <c r="BW7" s="878"/>
      <c r="BX7" s="878"/>
      <c r="BY7" s="878"/>
      <c r="BZ7" s="880"/>
      <c r="CA7" s="880"/>
      <c r="CB7" s="880"/>
      <c r="CC7" s="880"/>
      <c r="CD7" s="881"/>
      <c r="CE7" s="880"/>
      <c r="CF7" s="880"/>
      <c r="CG7" s="880"/>
      <c r="CH7" s="879"/>
      <c r="CI7" s="879"/>
      <c r="CJ7" s="879"/>
      <c r="CK7" s="879"/>
      <c r="CL7" s="879"/>
      <c r="CM7" s="880"/>
      <c r="CN7" s="880"/>
      <c r="CO7" s="880"/>
      <c r="CP7" s="880"/>
      <c r="CQ7" s="880"/>
      <c r="CR7" s="880"/>
      <c r="CS7" s="880"/>
      <c r="CT7" s="880"/>
      <c r="CU7" s="882"/>
      <c r="CV7" s="882"/>
      <c r="CW7" s="882"/>
      <c r="CX7" s="882"/>
    </row>
    <row r="8" spans="1:102" ht="43.15" customHeight="1" thickBot="1" x14ac:dyDescent="0.3">
      <c r="A8" s="72">
        <v>3</v>
      </c>
      <c r="B8" s="439" t="s">
        <v>78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1"/>
      <c r="P8" s="471" t="s">
        <v>125</v>
      </c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3"/>
      <c r="AD8" s="435" t="s">
        <v>80</v>
      </c>
      <c r="AE8" s="436"/>
      <c r="AF8" s="436"/>
      <c r="AG8" s="436"/>
      <c r="AH8" s="436"/>
      <c r="AI8" s="436"/>
      <c r="AJ8" s="436"/>
      <c r="AK8" s="438"/>
      <c r="AL8" s="471" t="s">
        <v>126</v>
      </c>
      <c r="AM8" s="472"/>
      <c r="AN8" s="472"/>
      <c r="AO8" s="472"/>
      <c r="AP8" s="472"/>
      <c r="AQ8" s="472"/>
      <c r="AR8" s="473"/>
      <c r="AS8" s="439" t="s">
        <v>77</v>
      </c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1"/>
      <c r="BG8" s="471" t="s">
        <v>82</v>
      </c>
      <c r="BH8" s="472"/>
      <c r="BI8" s="472"/>
      <c r="BJ8" s="472"/>
      <c r="BK8" s="472"/>
      <c r="BL8" s="472"/>
      <c r="BM8" s="472"/>
      <c r="BN8" s="472"/>
      <c r="BO8" s="473"/>
      <c r="BP8" s="877"/>
      <c r="BQ8" s="877"/>
      <c r="BR8" s="877"/>
      <c r="BS8" s="877"/>
      <c r="BT8" s="877"/>
      <c r="BU8" s="878"/>
      <c r="BV8" s="878"/>
      <c r="BW8" s="878"/>
      <c r="BX8" s="878"/>
      <c r="BY8" s="878"/>
      <c r="BZ8" s="883"/>
      <c r="CA8" s="883"/>
      <c r="CB8" s="883"/>
      <c r="CC8" s="883"/>
      <c r="CD8" s="881"/>
      <c r="CE8" s="883"/>
      <c r="CF8" s="883"/>
      <c r="CG8" s="883"/>
      <c r="CH8" s="879"/>
      <c r="CI8" s="879"/>
      <c r="CJ8" s="879"/>
      <c r="CK8" s="879"/>
      <c r="CL8" s="879"/>
      <c r="CM8" s="883"/>
      <c r="CN8" s="883"/>
      <c r="CO8" s="883"/>
      <c r="CP8" s="883"/>
      <c r="CQ8" s="883"/>
      <c r="CR8" s="883"/>
      <c r="CS8" s="883"/>
      <c r="CT8" s="883"/>
      <c r="CU8" s="882"/>
      <c r="CV8" s="882"/>
      <c r="CW8" s="882"/>
      <c r="CX8" s="882"/>
    </row>
    <row r="9" spans="1:102" ht="43.15" customHeight="1" thickBot="1" x14ac:dyDescent="0.3">
      <c r="A9" s="77">
        <v>4</v>
      </c>
      <c r="B9" s="439" t="s">
        <v>78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1"/>
      <c r="P9" s="471" t="s">
        <v>125</v>
      </c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3"/>
      <c r="AD9" s="435" t="s">
        <v>80</v>
      </c>
      <c r="AE9" s="436"/>
      <c r="AF9" s="436"/>
      <c r="AG9" s="436"/>
      <c r="AH9" s="436"/>
      <c r="AI9" s="436"/>
      <c r="AJ9" s="436"/>
      <c r="AK9" s="438"/>
      <c r="AL9" s="471" t="s">
        <v>126</v>
      </c>
      <c r="AM9" s="472"/>
      <c r="AN9" s="472"/>
      <c r="AO9" s="472"/>
      <c r="AP9" s="472"/>
      <c r="AQ9" s="472"/>
      <c r="AR9" s="473"/>
      <c r="AS9" s="439" t="s">
        <v>77</v>
      </c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1"/>
      <c r="BG9" s="471" t="s">
        <v>82</v>
      </c>
      <c r="BH9" s="472"/>
      <c r="BI9" s="472"/>
      <c r="BJ9" s="472"/>
      <c r="BK9" s="472"/>
      <c r="BL9" s="472"/>
      <c r="BM9" s="472"/>
      <c r="BN9" s="472"/>
      <c r="BO9" s="473"/>
      <c r="BP9" s="877"/>
      <c r="BQ9" s="877"/>
      <c r="BR9" s="877"/>
      <c r="BS9" s="877"/>
      <c r="BT9" s="877"/>
      <c r="BU9" s="878"/>
      <c r="BV9" s="878"/>
      <c r="BW9" s="878"/>
      <c r="BX9" s="878"/>
      <c r="BY9" s="878"/>
      <c r="BZ9" s="883"/>
      <c r="CA9" s="883"/>
      <c r="CB9" s="883"/>
      <c r="CC9" s="883"/>
      <c r="CD9" s="881"/>
      <c r="CE9" s="883"/>
      <c r="CF9" s="883"/>
      <c r="CG9" s="883"/>
      <c r="CH9" s="879"/>
      <c r="CI9" s="879"/>
      <c r="CJ9" s="879"/>
      <c r="CK9" s="879"/>
      <c r="CL9" s="879"/>
      <c r="CM9" s="883"/>
      <c r="CN9" s="883"/>
      <c r="CO9" s="883"/>
      <c r="CP9" s="883"/>
      <c r="CQ9" s="883"/>
      <c r="CR9" s="883"/>
      <c r="CS9" s="883"/>
      <c r="CT9" s="883"/>
      <c r="CU9" s="882"/>
      <c r="CV9" s="882"/>
      <c r="CW9" s="882"/>
      <c r="CX9" s="882"/>
    </row>
    <row r="10" spans="1:102" ht="16.5" customHeight="1" x14ac:dyDescent="0.25">
      <c r="A10" s="78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83"/>
      <c r="AQ10" s="83"/>
      <c r="AR10" s="83"/>
      <c r="AS10" s="83"/>
      <c r="AT10" s="90"/>
      <c r="AU10" s="90"/>
      <c r="AV10" s="90"/>
      <c r="AW10" s="90"/>
      <c r="AX10" s="90"/>
      <c r="AY10" s="90"/>
      <c r="AZ10" s="90"/>
      <c r="BA10" s="90"/>
      <c r="BB10" s="107"/>
      <c r="BC10" s="107"/>
      <c r="BD10" s="107"/>
      <c r="BE10" s="107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43"/>
      <c r="CV10" s="43"/>
      <c r="CW10" s="43"/>
      <c r="CX10" s="43"/>
    </row>
    <row r="11" spans="1:102" x14ac:dyDescent="0.25">
      <c r="A11" s="49" t="s">
        <v>14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0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3"/>
      <c r="BO11" s="3"/>
      <c r="BP11" s="3"/>
      <c r="BQ11" s="3"/>
      <c r="BR11" s="3"/>
      <c r="BS11" s="3"/>
      <c r="BT11" s="8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6"/>
      <c r="CN11" s="6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2" x14ac:dyDescent="0.25">
      <c r="A12" s="50" t="s">
        <v>15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J12" s="3"/>
      <c r="CK12" s="3"/>
      <c r="CL12" s="3"/>
      <c r="CM12" s="6"/>
      <c r="CN12" s="6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02" x14ac:dyDescent="0.25">
      <c r="A13" s="64"/>
      <c r="B13" s="52" t="s">
        <v>16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70"/>
      <c r="S13" s="470"/>
      <c r="T13" s="470"/>
      <c r="U13" s="470"/>
      <c r="V13" s="470"/>
      <c r="W13" s="470" t="s">
        <v>17</v>
      </c>
      <c r="X13" s="52" t="s">
        <v>21</v>
      </c>
      <c r="Y13" s="51"/>
      <c r="Z13" s="51"/>
      <c r="AA13" s="51"/>
      <c r="AB13" s="51"/>
      <c r="AC13" s="51"/>
      <c r="AD13" s="51"/>
      <c r="AE13" s="51"/>
      <c r="AF13" s="50"/>
      <c r="AG13" s="51"/>
      <c r="AH13" s="482"/>
      <c r="AI13" s="482"/>
      <c r="AJ13" s="482"/>
      <c r="AK13" s="482"/>
      <c r="AL13" s="482"/>
      <c r="AM13" s="482"/>
      <c r="AN13" s="53" t="s">
        <v>59</v>
      </c>
      <c r="AO13" s="54"/>
      <c r="AP13" s="54"/>
      <c r="AQ13" s="53"/>
      <c r="AR13" s="54"/>
      <c r="AS13" s="54"/>
      <c r="AT13" s="54"/>
      <c r="AU13" s="54"/>
      <c r="AV13" s="51"/>
      <c r="AW13" s="51"/>
      <c r="AX13" s="51"/>
      <c r="AY13" s="51"/>
      <c r="AZ13" s="51"/>
      <c r="BA13" s="51"/>
      <c r="BB13" s="464"/>
      <c r="BC13" s="464"/>
      <c r="BD13" s="464"/>
      <c r="BE13" s="464"/>
      <c r="BF13" s="464"/>
      <c r="BG13" s="464"/>
      <c r="BH13" s="52" t="s">
        <v>50</v>
      </c>
      <c r="BI13" s="51"/>
      <c r="BJ13" s="51"/>
      <c r="BK13" s="51"/>
      <c r="BL13" s="51"/>
      <c r="BM13" s="51"/>
      <c r="BN13" s="3"/>
      <c r="BO13" s="6"/>
      <c r="BP13" s="6"/>
      <c r="BQ13" s="53"/>
      <c r="BR13" s="6"/>
      <c r="BS13" s="6"/>
      <c r="BT13" s="6"/>
      <c r="BU13" s="6"/>
      <c r="BV13" s="6"/>
      <c r="BW13" s="6"/>
      <c r="BX13" s="53"/>
      <c r="BY13" s="6"/>
      <c r="BZ13" s="3"/>
      <c r="CA13" s="3"/>
      <c r="CB13" s="3"/>
      <c r="CJ13" s="3"/>
      <c r="CK13" s="3"/>
      <c r="CL13" s="3"/>
      <c r="CM13" s="6"/>
      <c r="CN13" s="6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02" x14ac:dyDescent="0.25">
      <c r="A14" s="61"/>
      <c r="B14" s="52" t="s">
        <v>41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65"/>
      <c r="S14" s="466"/>
      <c r="T14" s="466"/>
      <c r="U14" s="466"/>
      <c r="V14" s="466"/>
      <c r="W14" s="467"/>
      <c r="X14" s="52" t="s">
        <v>22</v>
      </c>
      <c r="Y14" s="51"/>
      <c r="Z14" s="51"/>
      <c r="AA14" s="51"/>
      <c r="AB14" s="51"/>
      <c r="AC14" s="51"/>
      <c r="AD14" s="51"/>
      <c r="AE14" s="51"/>
      <c r="AF14" s="50"/>
      <c r="AG14" s="51"/>
      <c r="AH14" s="484"/>
      <c r="AI14" s="484"/>
      <c r="AJ14" s="484"/>
      <c r="AK14" s="484"/>
      <c r="AL14" s="484"/>
      <c r="AM14" s="484"/>
      <c r="AN14" s="55" t="s">
        <v>49</v>
      </c>
      <c r="AO14" s="56"/>
      <c r="AP14" s="56"/>
      <c r="AQ14" s="53"/>
      <c r="AR14" s="54"/>
      <c r="AS14" s="54"/>
      <c r="AT14" s="54"/>
      <c r="AU14" s="54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6"/>
      <c r="CN14" s="6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6" spans="1:102" ht="36" customHeight="1" x14ac:dyDescent="0.25">
      <c r="A16" s="443" t="s">
        <v>6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77" t="s">
        <v>7</v>
      </c>
      <c r="L16" s="477"/>
      <c r="M16" s="477"/>
      <c r="N16" s="477" t="s">
        <v>51</v>
      </c>
      <c r="O16" s="477"/>
      <c r="P16" s="477"/>
      <c r="Q16" s="477" t="s">
        <v>8</v>
      </c>
      <c r="R16" s="477"/>
      <c r="S16" s="477" t="s">
        <v>9</v>
      </c>
      <c r="T16" s="477"/>
      <c r="U16" s="477"/>
      <c r="V16" s="477"/>
      <c r="W16" s="477" t="s">
        <v>10</v>
      </c>
      <c r="X16" s="477"/>
      <c r="Y16" s="477"/>
      <c r="Z16" s="477" t="s">
        <v>11</v>
      </c>
      <c r="AA16" s="477"/>
      <c r="AB16" s="477"/>
      <c r="AC16" s="443" t="s">
        <v>52</v>
      </c>
      <c r="AD16" s="443"/>
      <c r="AE16" s="443"/>
      <c r="AF16" s="443"/>
      <c r="AG16" s="443"/>
      <c r="AH16" s="443"/>
      <c r="AI16" s="92"/>
      <c r="AJ16" s="92"/>
      <c r="AK16" s="92"/>
      <c r="AL16" s="92"/>
    </row>
    <row r="17" spans="1:38" ht="18.75" customHeight="1" x14ac:dyDescent="0.3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77"/>
      <c r="L17" s="477"/>
      <c r="M17" s="477"/>
      <c r="N17" s="477"/>
      <c r="O17" s="477"/>
      <c r="P17" s="477"/>
      <c r="Q17" s="477"/>
      <c r="R17" s="477"/>
      <c r="S17" s="469">
        <v>1</v>
      </c>
      <c r="T17" s="469"/>
      <c r="U17" s="469">
        <v>2</v>
      </c>
      <c r="V17" s="469"/>
      <c r="W17" s="477"/>
      <c r="X17" s="477"/>
      <c r="Y17" s="477"/>
      <c r="Z17" s="477"/>
      <c r="AA17" s="477"/>
      <c r="AB17" s="477"/>
      <c r="AC17" s="443"/>
      <c r="AD17" s="443"/>
      <c r="AE17" s="443"/>
      <c r="AF17" s="443"/>
      <c r="AG17" s="443"/>
      <c r="AH17" s="443"/>
      <c r="AI17" s="108">
        <v>1</v>
      </c>
      <c r="AJ17" s="108">
        <v>2</v>
      </c>
      <c r="AK17" s="108">
        <v>3</v>
      </c>
      <c r="AL17" s="108">
        <v>4</v>
      </c>
    </row>
    <row r="18" spans="1:38" ht="18.75" x14ac:dyDescent="0.3">
      <c r="A18" s="462" t="s">
        <v>77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44">
        <v>200</v>
      </c>
      <c r="L18" s="445"/>
      <c r="M18" s="446"/>
      <c r="N18" s="444">
        <v>28</v>
      </c>
      <c r="O18" s="445"/>
      <c r="P18" s="446"/>
      <c r="Q18" s="444" t="s">
        <v>25</v>
      </c>
      <c r="R18" s="446"/>
      <c r="S18" s="443">
        <v>14</v>
      </c>
      <c r="T18" s="443"/>
      <c r="U18" s="443">
        <v>14</v>
      </c>
      <c r="V18" s="443"/>
      <c r="W18" s="447">
        <f>IF(Z18="залік",K18/N18,IF(Z18="ПК",(K18-4)/(N18-1),(K18-4)/N18))</f>
        <v>7.2592592592592595</v>
      </c>
      <c r="X18" s="447"/>
      <c r="Y18" s="447"/>
      <c r="Z18" s="443" t="s">
        <v>99</v>
      </c>
      <c r="AA18" s="443"/>
      <c r="AB18" s="443"/>
      <c r="AC18" s="443" t="s">
        <v>33</v>
      </c>
      <c r="AD18" s="443"/>
      <c r="AE18" s="443"/>
      <c r="AF18" s="443"/>
      <c r="AG18" s="443"/>
      <c r="AH18" s="443"/>
      <c r="AI18" s="204"/>
      <c r="AJ18" s="204"/>
      <c r="AK18" s="204"/>
      <c r="AL18" s="204"/>
    </row>
    <row r="19" spans="1:38" ht="18.75" x14ac:dyDescent="0.3">
      <c r="A19" s="462" t="s">
        <v>117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44">
        <v>200</v>
      </c>
      <c r="L19" s="445"/>
      <c r="M19" s="446"/>
      <c r="N19" s="444">
        <v>28</v>
      </c>
      <c r="O19" s="445"/>
      <c r="P19" s="446"/>
      <c r="Q19" s="444" t="s">
        <v>25</v>
      </c>
      <c r="R19" s="446"/>
      <c r="S19" s="443">
        <v>14</v>
      </c>
      <c r="T19" s="443"/>
      <c r="U19" s="443">
        <v>14</v>
      </c>
      <c r="V19" s="443"/>
      <c r="W19" s="447">
        <f t="shared" ref="W19:W26" si="0">IF(Z19="залік",K19/N19,IF(Z19="ПК",(K19-4)/(N19-1),(K19-4)/N19))</f>
        <v>7.2592592592592595</v>
      </c>
      <c r="X19" s="447"/>
      <c r="Y19" s="447"/>
      <c r="Z19" s="443" t="s">
        <v>99</v>
      </c>
      <c r="AA19" s="443"/>
      <c r="AB19" s="443"/>
      <c r="AC19" s="443" t="s">
        <v>33</v>
      </c>
      <c r="AD19" s="443"/>
      <c r="AE19" s="443"/>
      <c r="AF19" s="443"/>
      <c r="AG19" s="443"/>
      <c r="AH19" s="443"/>
      <c r="AI19" s="204"/>
      <c r="AJ19" s="204"/>
      <c r="AK19" s="204"/>
      <c r="AL19" s="204"/>
    </row>
    <row r="20" spans="1:38" ht="18.75" x14ac:dyDescent="0.3">
      <c r="A20" s="520" t="s">
        <v>118</v>
      </c>
      <c r="B20" s="520"/>
      <c r="C20" s="520"/>
      <c r="D20" s="520"/>
      <c r="E20" s="520"/>
      <c r="F20" s="520"/>
      <c r="G20" s="520"/>
      <c r="H20" s="520"/>
      <c r="I20" s="520"/>
      <c r="J20" s="520"/>
      <c r="K20" s="444">
        <v>200</v>
      </c>
      <c r="L20" s="445"/>
      <c r="M20" s="446"/>
      <c r="N20" s="444">
        <v>28</v>
      </c>
      <c r="O20" s="445"/>
      <c r="P20" s="446"/>
      <c r="Q20" s="444" t="s">
        <v>25</v>
      </c>
      <c r="R20" s="446"/>
      <c r="S20" s="443">
        <v>14</v>
      </c>
      <c r="T20" s="443"/>
      <c r="U20" s="443">
        <v>14</v>
      </c>
      <c r="V20" s="443"/>
      <c r="W20" s="447">
        <f t="shared" si="0"/>
        <v>7.2592592592592595</v>
      </c>
      <c r="X20" s="447"/>
      <c r="Y20" s="447"/>
      <c r="Z20" s="443" t="s">
        <v>99</v>
      </c>
      <c r="AA20" s="443"/>
      <c r="AB20" s="443"/>
      <c r="AC20" s="443" t="s">
        <v>33</v>
      </c>
      <c r="AD20" s="443"/>
      <c r="AE20" s="443"/>
      <c r="AF20" s="443"/>
      <c r="AG20" s="443"/>
      <c r="AH20" s="443"/>
      <c r="AI20" s="204"/>
      <c r="AJ20" s="204"/>
      <c r="AK20" s="204"/>
      <c r="AL20" s="204"/>
    </row>
    <row r="21" spans="1:38" ht="18.75" x14ac:dyDescent="0.25">
      <c r="A21" s="522" t="s">
        <v>119</v>
      </c>
      <c r="B21" s="522"/>
      <c r="C21" s="522"/>
      <c r="D21" s="522"/>
      <c r="E21" s="522"/>
      <c r="F21" s="522"/>
      <c r="G21" s="522"/>
      <c r="H21" s="522"/>
      <c r="I21" s="522"/>
      <c r="J21" s="522"/>
      <c r="K21" s="445">
        <v>130</v>
      </c>
      <c r="L21" s="445"/>
      <c r="M21" s="446"/>
      <c r="N21" s="444">
        <v>19</v>
      </c>
      <c r="O21" s="445"/>
      <c r="P21" s="446"/>
      <c r="Q21" s="444" t="s">
        <v>25</v>
      </c>
      <c r="R21" s="446"/>
      <c r="S21" s="443">
        <v>10</v>
      </c>
      <c r="T21" s="443"/>
      <c r="U21" s="443">
        <v>9</v>
      </c>
      <c r="V21" s="443"/>
      <c r="W21" s="447">
        <f t="shared" si="0"/>
        <v>7</v>
      </c>
      <c r="X21" s="447"/>
      <c r="Y21" s="447"/>
      <c r="Z21" s="443" t="s">
        <v>99</v>
      </c>
      <c r="AA21" s="443"/>
      <c r="AB21" s="443"/>
      <c r="AC21" s="443" t="s">
        <v>33</v>
      </c>
      <c r="AD21" s="443"/>
      <c r="AE21" s="443"/>
      <c r="AF21" s="443"/>
      <c r="AG21" s="443"/>
      <c r="AH21" s="443"/>
      <c r="AI21" s="204"/>
      <c r="AJ21" s="204"/>
      <c r="AK21" s="204"/>
      <c r="AL21" s="204"/>
    </row>
    <row r="22" spans="1:38" ht="18.75" x14ac:dyDescent="0.3">
      <c r="A22" s="521" t="s">
        <v>83</v>
      </c>
      <c r="B22" s="521"/>
      <c r="C22" s="521"/>
      <c r="D22" s="521"/>
      <c r="E22" s="521"/>
      <c r="F22" s="521"/>
      <c r="G22" s="521"/>
      <c r="H22" s="521"/>
      <c r="I22" s="521"/>
      <c r="J22" s="521"/>
      <c r="K22" s="444">
        <v>60</v>
      </c>
      <c r="L22" s="445"/>
      <c r="M22" s="446"/>
      <c r="N22" s="444">
        <v>8</v>
      </c>
      <c r="O22" s="445"/>
      <c r="P22" s="446"/>
      <c r="Q22" s="444">
        <v>1</v>
      </c>
      <c r="R22" s="446"/>
      <c r="S22" s="443">
        <v>8</v>
      </c>
      <c r="T22" s="443"/>
      <c r="U22" s="443"/>
      <c r="V22" s="443"/>
      <c r="W22" s="447">
        <f t="shared" si="0"/>
        <v>8</v>
      </c>
      <c r="X22" s="447"/>
      <c r="Y22" s="447"/>
      <c r="Z22" s="443" t="s">
        <v>99</v>
      </c>
      <c r="AA22" s="443"/>
      <c r="AB22" s="443"/>
      <c r="AC22" s="443" t="s">
        <v>33</v>
      </c>
      <c r="AD22" s="443"/>
      <c r="AE22" s="443"/>
      <c r="AF22" s="443"/>
      <c r="AG22" s="443"/>
      <c r="AH22" s="443"/>
      <c r="AI22" s="109"/>
      <c r="AJ22" s="109"/>
      <c r="AK22" s="109"/>
      <c r="AL22" s="109"/>
    </row>
    <row r="23" spans="1:38" ht="18.75" x14ac:dyDescent="0.3">
      <c r="A23" s="462" t="s">
        <v>80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44">
        <v>60</v>
      </c>
      <c r="L23" s="445"/>
      <c r="M23" s="446"/>
      <c r="N23" s="444">
        <v>8</v>
      </c>
      <c r="O23" s="445"/>
      <c r="P23" s="446"/>
      <c r="Q23" s="444">
        <v>2</v>
      </c>
      <c r="R23" s="446"/>
      <c r="S23" s="443"/>
      <c r="T23" s="443"/>
      <c r="U23" s="443">
        <v>8</v>
      </c>
      <c r="V23" s="443"/>
      <c r="W23" s="447">
        <f t="shared" si="0"/>
        <v>8</v>
      </c>
      <c r="X23" s="447"/>
      <c r="Y23" s="447"/>
      <c r="Z23" s="443" t="s">
        <v>99</v>
      </c>
      <c r="AA23" s="443"/>
      <c r="AB23" s="443"/>
      <c r="AC23" s="443" t="s">
        <v>33</v>
      </c>
      <c r="AD23" s="443"/>
      <c r="AE23" s="443"/>
      <c r="AF23" s="443"/>
      <c r="AG23" s="443"/>
      <c r="AH23" s="443"/>
      <c r="AI23" s="204"/>
      <c r="AJ23" s="204"/>
      <c r="AK23" s="204"/>
      <c r="AL23" s="204"/>
    </row>
    <row r="24" spans="1:38" ht="18.75" x14ac:dyDescent="0.3">
      <c r="A24" s="448" t="s">
        <v>120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4">
        <v>30</v>
      </c>
      <c r="L24" s="445"/>
      <c r="M24" s="446"/>
      <c r="N24" s="444">
        <v>4</v>
      </c>
      <c r="O24" s="445"/>
      <c r="P24" s="446"/>
      <c r="Q24" s="444">
        <v>1</v>
      </c>
      <c r="R24" s="446"/>
      <c r="S24" s="443">
        <v>4</v>
      </c>
      <c r="T24" s="443"/>
      <c r="U24" s="443"/>
      <c r="V24" s="443"/>
      <c r="W24" s="447">
        <f t="shared" si="0"/>
        <v>8.6666666666666661</v>
      </c>
      <c r="X24" s="447"/>
      <c r="Y24" s="447"/>
      <c r="Z24" s="443" t="s">
        <v>99</v>
      </c>
      <c r="AA24" s="443"/>
      <c r="AB24" s="443"/>
      <c r="AC24" s="443" t="s">
        <v>33</v>
      </c>
      <c r="AD24" s="443"/>
      <c r="AE24" s="443"/>
      <c r="AF24" s="443"/>
      <c r="AG24" s="443"/>
      <c r="AH24" s="443"/>
      <c r="AI24" s="109"/>
      <c r="AJ24" s="109"/>
      <c r="AK24" s="109"/>
      <c r="AL24" s="109"/>
    </row>
    <row r="25" spans="1:38" ht="18.75" x14ac:dyDescent="0.3">
      <c r="A25" s="442" t="s">
        <v>62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4">
        <v>30</v>
      </c>
      <c r="L25" s="445"/>
      <c r="M25" s="446"/>
      <c r="N25" s="444">
        <v>4</v>
      </c>
      <c r="O25" s="445"/>
      <c r="P25" s="446"/>
      <c r="Q25" s="444">
        <v>1</v>
      </c>
      <c r="R25" s="446"/>
      <c r="S25" s="443">
        <v>4</v>
      </c>
      <c r="T25" s="443"/>
      <c r="U25" s="443"/>
      <c r="V25" s="443"/>
      <c r="W25" s="447">
        <f t="shared" si="0"/>
        <v>8.6666666666666661</v>
      </c>
      <c r="X25" s="447"/>
      <c r="Y25" s="447"/>
      <c r="Z25" s="443" t="s">
        <v>99</v>
      </c>
      <c r="AA25" s="443"/>
      <c r="AB25" s="443"/>
      <c r="AC25" s="443" t="s">
        <v>33</v>
      </c>
      <c r="AD25" s="443"/>
      <c r="AE25" s="443"/>
      <c r="AF25" s="443"/>
      <c r="AG25" s="443"/>
      <c r="AH25" s="443"/>
      <c r="AI25" s="109"/>
      <c r="AJ25" s="109"/>
      <c r="AK25" s="109"/>
      <c r="AL25" s="109"/>
    </row>
    <row r="26" spans="1:38" ht="18.75" x14ac:dyDescent="0.3">
      <c r="A26" s="462" t="s">
        <v>84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44">
        <v>50</v>
      </c>
      <c r="L26" s="445"/>
      <c r="M26" s="446"/>
      <c r="N26" s="444">
        <v>7</v>
      </c>
      <c r="O26" s="445"/>
      <c r="P26" s="446"/>
      <c r="Q26" s="444">
        <v>2</v>
      </c>
      <c r="R26" s="446"/>
      <c r="S26" s="443"/>
      <c r="T26" s="443"/>
      <c r="U26" s="443">
        <v>7</v>
      </c>
      <c r="V26" s="443"/>
      <c r="W26" s="447">
        <f t="shared" si="0"/>
        <v>7.1428571428571432</v>
      </c>
      <c r="X26" s="447"/>
      <c r="Y26" s="447"/>
      <c r="Z26" s="443" t="s">
        <v>26</v>
      </c>
      <c r="AA26" s="443"/>
      <c r="AB26" s="443"/>
      <c r="AC26" s="443" t="s">
        <v>33</v>
      </c>
      <c r="AD26" s="443"/>
      <c r="AE26" s="443"/>
      <c r="AF26" s="443"/>
      <c r="AG26" s="443"/>
      <c r="AH26" s="443"/>
      <c r="AI26" s="204"/>
      <c r="AJ26" s="204"/>
      <c r="AK26" s="204"/>
      <c r="AL26" s="204"/>
    </row>
    <row r="27" spans="1:38" ht="18.75" x14ac:dyDescent="0.3">
      <c r="A27" s="442" t="s">
        <v>121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4"/>
      <c r="L27" s="445"/>
      <c r="M27" s="446"/>
      <c r="N27" s="444"/>
      <c r="O27" s="445"/>
      <c r="P27" s="446"/>
      <c r="Q27" s="444"/>
      <c r="R27" s="446"/>
      <c r="S27" s="443">
        <v>23</v>
      </c>
      <c r="T27" s="443"/>
      <c r="U27" s="443"/>
      <c r="V27" s="443"/>
      <c r="W27" s="447"/>
      <c r="X27" s="447"/>
      <c r="Y27" s="447"/>
      <c r="Z27" s="443" t="s">
        <v>26</v>
      </c>
      <c r="AA27" s="443"/>
      <c r="AB27" s="443"/>
      <c r="AC27" s="443" t="s">
        <v>33</v>
      </c>
      <c r="AD27" s="443"/>
      <c r="AE27" s="443"/>
      <c r="AF27" s="443"/>
      <c r="AG27" s="443"/>
      <c r="AH27" s="443"/>
      <c r="AI27" s="59"/>
      <c r="AJ27" s="59"/>
      <c r="AK27" s="59"/>
      <c r="AL27" s="59"/>
    </row>
    <row r="28" spans="1:38" ht="18.75" x14ac:dyDescent="0.3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4"/>
      <c r="L28" s="445"/>
      <c r="M28" s="446"/>
      <c r="N28" s="444"/>
      <c r="O28" s="445"/>
      <c r="P28" s="446"/>
      <c r="Q28" s="444"/>
      <c r="R28" s="446"/>
      <c r="S28" s="443">
        <f>SUM(S18:T27)</f>
        <v>91</v>
      </c>
      <c r="T28" s="443"/>
      <c r="U28" s="444">
        <f>SUM(U18:V27)</f>
        <v>66</v>
      </c>
      <c r="V28" s="446"/>
      <c r="W28" s="447"/>
      <c r="X28" s="447"/>
      <c r="Y28" s="447"/>
      <c r="Z28" s="443"/>
      <c r="AA28" s="443"/>
      <c r="AB28" s="443"/>
      <c r="AC28" s="443"/>
      <c r="AD28" s="443"/>
      <c r="AE28" s="443"/>
      <c r="AF28" s="443"/>
      <c r="AG28" s="443"/>
      <c r="AH28" s="443"/>
    </row>
  </sheetData>
  <mergeCells count="160">
    <mergeCell ref="BL2:BO2"/>
    <mergeCell ref="AC28:AH28"/>
    <mergeCell ref="B6:O6"/>
    <mergeCell ref="B7:O7"/>
    <mergeCell ref="P6:AC6"/>
    <mergeCell ref="P7:AC7"/>
    <mergeCell ref="B8:O8"/>
    <mergeCell ref="B9:O9"/>
    <mergeCell ref="P8:AC8"/>
    <mergeCell ref="P9:AC9"/>
    <mergeCell ref="AS8:BF8"/>
    <mergeCell ref="A25:J25"/>
    <mergeCell ref="A28:J28"/>
    <mergeCell ref="K28:M28"/>
    <mergeCell ref="N28:P28"/>
    <mergeCell ref="Q28:R28"/>
    <mergeCell ref="S28:T28"/>
    <mergeCell ref="U28:V28"/>
    <mergeCell ref="W28:Y28"/>
    <mergeCell ref="Z28:AB28"/>
    <mergeCell ref="A26:J26"/>
    <mergeCell ref="S26:T26"/>
    <mergeCell ref="U26:V26"/>
    <mergeCell ref="K26:M26"/>
    <mergeCell ref="N26:P26"/>
    <mergeCell ref="Q26:R26"/>
    <mergeCell ref="W26:Y26"/>
    <mergeCell ref="Z26:AB26"/>
    <mergeCell ref="AC26:AH26"/>
    <mergeCell ref="A27:J27"/>
    <mergeCell ref="K27:M27"/>
    <mergeCell ref="N27:P27"/>
    <mergeCell ref="Q27:R27"/>
    <mergeCell ref="S27:T27"/>
    <mergeCell ref="U27:V27"/>
    <mergeCell ref="W27:Y27"/>
    <mergeCell ref="Z27:AB27"/>
    <mergeCell ref="AC27:AH27"/>
    <mergeCell ref="K16:M17"/>
    <mergeCell ref="N16:P17"/>
    <mergeCell ref="Q16:R17"/>
    <mergeCell ref="S16:V16"/>
    <mergeCell ref="W16:Y17"/>
    <mergeCell ref="Z16:AB17"/>
    <mergeCell ref="AC16:AH17"/>
    <mergeCell ref="S17:T17"/>
    <mergeCell ref="BB13:BG13"/>
    <mergeCell ref="R14:W14"/>
    <mergeCell ref="AH14:AM14"/>
    <mergeCell ref="R13:W13"/>
    <mergeCell ref="AH13:AM13"/>
    <mergeCell ref="BI6:BO6"/>
    <mergeCell ref="BI7:BO7"/>
    <mergeCell ref="AS9:BF9"/>
    <mergeCell ref="BG8:BO8"/>
    <mergeCell ref="BG9:BO9"/>
    <mergeCell ref="AD6:AK6"/>
    <mergeCell ref="AL6:AT6"/>
    <mergeCell ref="AU6:BH6"/>
    <mergeCell ref="X2:AQ2"/>
    <mergeCell ref="AR2:BK2"/>
    <mergeCell ref="Y3:AC3"/>
    <mergeCell ref="AD3:AH3"/>
    <mergeCell ref="S25:T25"/>
    <mergeCell ref="U25:V25"/>
    <mergeCell ref="K25:M25"/>
    <mergeCell ref="N25:P25"/>
    <mergeCell ref="Q25:R25"/>
    <mergeCell ref="W25:Y25"/>
    <mergeCell ref="Z25:AB25"/>
    <mergeCell ref="AC25:AH25"/>
    <mergeCell ref="A16:J17"/>
    <mergeCell ref="U17:V17"/>
    <mergeCell ref="A24:J24"/>
    <mergeCell ref="S24:T24"/>
    <mergeCell ref="U24:V24"/>
    <mergeCell ref="K24:M24"/>
    <mergeCell ref="N24:P24"/>
    <mergeCell ref="Q24:R24"/>
    <mergeCell ref="W24:Y24"/>
    <mergeCell ref="Z24:AB24"/>
    <mergeCell ref="AC24:AH24"/>
    <mergeCell ref="A23:J23"/>
    <mergeCell ref="S23:T23"/>
    <mergeCell ref="U23:V23"/>
    <mergeCell ref="K23:M23"/>
    <mergeCell ref="N23:P23"/>
    <mergeCell ref="Q23:R23"/>
    <mergeCell ref="W23:Y23"/>
    <mergeCell ref="Z23:AB23"/>
    <mergeCell ref="AC23:AH23"/>
    <mergeCell ref="A22:J22"/>
    <mergeCell ref="S22:T22"/>
    <mergeCell ref="U22:V22"/>
    <mergeCell ref="A21:J21"/>
    <mergeCell ref="S21:T21"/>
    <mergeCell ref="U21:V21"/>
    <mergeCell ref="K21:M21"/>
    <mergeCell ref="N21:P21"/>
    <mergeCell ref="Q21:R21"/>
    <mergeCell ref="W21:Y21"/>
    <mergeCell ref="Z21:AB21"/>
    <mergeCell ref="AC21:AH21"/>
    <mergeCell ref="K22:M22"/>
    <mergeCell ref="N22:P22"/>
    <mergeCell ref="Q22:R22"/>
    <mergeCell ref="W22:Y22"/>
    <mergeCell ref="Z22:AB22"/>
    <mergeCell ref="AC22:AH22"/>
    <mergeCell ref="A20:J20"/>
    <mergeCell ref="S20:T20"/>
    <mergeCell ref="U20:V20"/>
    <mergeCell ref="K20:M20"/>
    <mergeCell ref="N20:P20"/>
    <mergeCell ref="Q20:R20"/>
    <mergeCell ref="W20:Y20"/>
    <mergeCell ref="Z20:AB20"/>
    <mergeCell ref="AC20:AH20"/>
    <mergeCell ref="A19:J19"/>
    <mergeCell ref="S19:T19"/>
    <mergeCell ref="U19:V19"/>
    <mergeCell ref="K19:M19"/>
    <mergeCell ref="N19:P19"/>
    <mergeCell ref="Q19:R19"/>
    <mergeCell ref="W19:Y19"/>
    <mergeCell ref="Z19:AB19"/>
    <mergeCell ref="AC19:AH19"/>
    <mergeCell ref="A18:J18"/>
    <mergeCell ref="S18:T18"/>
    <mergeCell ref="U18:V18"/>
    <mergeCell ref="K18:M18"/>
    <mergeCell ref="N18:P18"/>
    <mergeCell ref="Q18:R18"/>
    <mergeCell ref="W18:Y18"/>
    <mergeCell ref="Z18:AB18"/>
    <mergeCell ref="AC18:AH18"/>
    <mergeCell ref="A2:A5"/>
    <mergeCell ref="B3:D3"/>
    <mergeCell ref="E3:I3"/>
    <mergeCell ref="J3:N3"/>
    <mergeCell ref="O3:S3"/>
    <mergeCell ref="T3:X3"/>
    <mergeCell ref="B2:S2"/>
    <mergeCell ref="T2:W2"/>
    <mergeCell ref="AI3:AM3"/>
    <mergeCell ref="AN3:AQ3"/>
    <mergeCell ref="AR3:AU3"/>
    <mergeCell ref="AV3:AY3"/>
    <mergeCell ref="AZ3:BD3"/>
    <mergeCell ref="BE3:BI3"/>
    <mergeCell ref="BJ3:BN3"/>
    <mergeCell ref="AD7:AK7"/>
    <mergeCell ref="AL7:AT7"/>
    <mergeCell ref="AU7:BH7"/>
    <mergeCell ref="AD8:AK8"/>
    <mergeCell ref="AL8:AR8"/>
    <mergeCell ref="AD9:AK9"/>
    <mergeCell ref="AL9:AR9"/>
    <mergeCell ref="D1:AF1"/>
    <mergeCell ref="AI1:AR1"/>
  </mergeCells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Стомат - 1 курс</vt:lpstr>
      <vt:lpstr>Стомат - 2 курс</vt:lpstr>
      <vt:lpstr>Стомат - 3 курс</vt:lpstr>
      <vt:lpstr>Стомат - 4 курс</vt:lpstr>
      <vt:lpstr>Стомат - 5 курс</vt:lpstr>
      <vt:lpstr>'Стомат - 1 курс'!Заголовки_для_печати</vt:lpstr>
      <vt:lpstr>'Стомат - 2 курс'!Заголовки_для_печати</vt:lpstr>
      <vt:lpstr>'Стомат - 4 курс'!Заголовки_для_печати</vt:lpstr>
      <vt:lpstr>'Стомат - 1 курс'!Область_печати</vt:lpstr>
      <vt:lpstr>'Стомат - 2 курс'!Область_печати</vt:lpstr>
      <vt:lpstr>'Стомат - 4 курс'!Область_печати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Semenov</dc:creator>
  <cp:lastModifiedBy>Пользователь Windows</cp:lastModifiedBy>
  <cp:lastPrinted>2021-08-23T10:34:29Z</cp:lastPrinted>
  <dcterms:created xsi:type="dcterms:W3CDTF">2018-05-26T12:51:43Z</dcterms:created>
  <dcterms:modified xsi:type="dcterms:W3CDTF">2022-03-23T19:03:17Z</dcterms:modified>
</cp:coreProperties>
</file>